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MR csere" sheetId="1" r:id="rId1"/>
    <sheet name="CT csere" sheetId="2" state="hidden" r:id="rId2"/>
    <sheet name="Angió csere" sheetId="3" state="hidden" r:id="rId3"/>
    <sheet name="Átvilágító Rtg csere" sheetId="4" state="hidden" r:id="rId4"/>
    <sheet name="Felvételi Rtg csere" sheetId="5" state="hidden" r:id="rId5"/>
  </sheets>
  <definedNames>
    <definedName name="SHARED_FORMULA_6_14_6_14_0">#N/A</definedName>
    <definedName name="SHARED_FORMULA_6_14_6_14_1">#N/A</definedName>
    <definedName name="SHARED_FORMULA_6_15_6_15_2">#N/A</definedName>
    <definedName name="SHARED_FORMULA_6_33_6_33_1">#N/A</definedName>
    <definedName name="SHARED_FORMULA_6_33_6_33_2">#N/A</definedName>
    <definedName name="SHARED_FORMULA_6_33_6_33_4">#N/A</definedName>
    <definedName name="SHARED_FORMULA_6_42_6_42_0">#N/A</definedName>
    <definedName name="SHARED_FORMULA_6_47_6_47_3">#N/A</definedName>
    <definedName name="SHARED_FORMULA_6_48_6_48_0">#N/A</definedName>
    <definedName name="SHARED_FORMULA_6_50_6_50_1">#N/A</definedName>
    <definedName name="SHARED_FORMULA_6_50_6_50_2">#N/A</definedName>
    <definedName name="SHARED_FORMULA_6_50_6_50_4">#N/A</definedName>
    <definedName name="SHARED_FORMULA_6_59_6_59_0">#N/A</definedName>
    <definedName name="SHARED_FORMULA_6_67_6_67_1">#N/A</definedName>
    <definedName name="SHARED_FORMULA_6_68_6_68_2">#N/A</definedName>
    <definedName name="SHARED_FORMULA_6_78_6_78_0">#N/A</definedName>
    <definedName name="SHARED_FORMULA_7_14_7_14_0">#N/A</definedName>
    <definedName name="SHARED_FORMULA_7_14_7_14_1">#N/A</definedName>
    <definedName name="SHARED_FORMULA_7_15_7_15_2">#N/A</definedName>
    <definedName name="SHARED_FORMULA_7_33_7_33_1">#N/A</definedName>
    <definedName name="SHARED_FORMULA_7_33_7_33_2">#N/A</definedName>
    <definedName name="SHARED_FORMULA_7_33_7_33_4">#N/A</definedName>
    <definedName name="SHARED_FORMULA_7_42_7_42_0">#N/A</definedName>
    <definedName name="SHARED_FORMULA_7_47_7_47_3">#N/A</definedName>
    <definedName name="SHARED_FORMULA_7_48_7_48_0">#N/A</definedName>
    <definedName name="SHARED_FORMULA_7_50_7_50_1">#N/A</definedName>
    <definedName name="SHARED_FORMULA_7_50_7_50_2">#N/A</definedName>
    <definedName name="SHARED_FORMULA_7_50_7_50_4">#N/A</definedName>
    <definedName name="SHARED_FORMULA_7_59_7_59_0">#N/A</definedName>
    <definedName name="SHARED_FORMULA_7_67_7_67_1">#N/A</definedName>
    <definedName name="SHARED_FORMULA_7_68_7_68_2">#N/A</definedName>
    <definedName name="SHARED_FORMULA_7_78_7_78_0">#N/A</definedName>
  </definedNames>
  <calcPr fullCalcOnLoad="1"/>
</workbook>
</file>

<file path=xl/sharedStrings.xml><?xml version="1.0" encoding="utf-8"?>
<sst xmlns="http://schemas.openxmlformats.org/spreadsheetml/2006/main" count="991" uniqueCount="232">
  <si>
    <t>Mértékegység</t>
  </si>
  <si>
    <t>Vállalkozói</t>
  </si>
  <si>
    <t>Mennyiség</t>
  </si>
  <si>
    <t>Kódszám</t>
  </si>
  <si>
    <t>Tevékenység megnevezése</t>
  </si>
  <si>
    <t>Anyagár</t>
  </si>
  <si>
    <t>Munkadíj</t>
  </si>
  <si>
    <t>M.e.</t>
  </si>
  <si>
    <t>Ft/M.e.</t>
  </si>
  <si>
    <t>összesen</t>
  </si>
  <si>
    <t>1-000</t>
  </si>
  <si>
    <t>Takarítási Munkák</t>
  </si>
  <si>
    <t>1-000-001</t>
  </si>
  <si>
    <t>Napi takarítás</t>
  </si>
  <si>
    <t>ó</t>
  </si>
  <si>
    <t>1-000-002</t>
  </si>
  <si>
    <t>Átadás előtti tiszta takarítás</t>
  </si>
  <si>
    <r>
      <t>m</t>
    </r>
    <r>
      <rPr>
        <vertAlign val="superscript"/>
        <sz val="11"/>
        <rFont val="Arial"/>
        <family val="2"/>
      </rPr>
      <t>2</t>
    </r>
  </si>
  <si>
    <t>Takarítás összesen</t>
  </si>
  <si>
    <t>1-001</t>
  </si>
  <si>
    <t>Bontási munkák</t>
  </si>
  <si>
    <t>1-001-001</t>
  </si>
  <si>
    <t>RF kabin szükség szerinti megbontása</t>
  </si>
  <si>
    <t>db</t>
  </si>
  <si>
    <t>1-001-002</t>
  </si>
  <si>
    <t>Homlokzati fal bontása 3*3 m</t>
  </si>
  <si>
    <t>1-001-003</t>
  </si>
  <si>
    <t>Válaszfal bontása 2 db 3*3 m</t>
  </si>
  <si>
    <t>1-001-004</t>
  </si>
  <si>
    <t>RF kabin belső burkolatának visszabontása (hangszigeteléssel)</t>
  </si>
  <si>
    <t>1-001-005</t>
  </si>
  <si>
    <t>Nyílászáró bontása</t>
  </si>
  <si>
    <t>1-001-006</t>
  </si>
  <si>
    <t>Állmennyezet bontása</t>
  </si>
  <si>
    <t>1-001-007</t>
  </si>
  <si>
    <t>Padlóburkolat bontása</t>
  </si>
  <si>
    <t>1-001-008</t>
  </si>
  <si>
    <t>Lámpatestek bontása RF kabinon belül</t>
  </si>
  <si>
    <t>1-001-009</t>
  </si>
  <si>
    <t>Elektromos hálózat elbontása</t>
  </si>
  <si>
    <t>klt</t>
  </si>
  <si>
    <t>1-001-010</t>
  </si>
  <si>
    <t>Elektromos kapcsoló szekrény elbontása</t>
  </si>
  <si>
    <t>1-001-011</t>
  </si>
  <si>
    <t>Vízhűtő rendszer elbontása</t>
  </si>
  <si>
    <t>1-001-012</t>
  </si>
  <si>
    <t>Légtechnikai rendszer szükség szerinti vissza bontása</t>
  </si>
  <si>
    <t>1-001-013</t>
  </si>
  <si>
    <t>Régi quench cső elbontása</t>
  </si>
  <si>
    <t>Bontási mukák összesen</t>
  </si>
  <si>
    <t>1-002</t>
  </si>
  <si>
    <t>Ideiglenes létesítés</t>
  </si>
  <si>
    <t>1-002-001</t>
  </si>
  <si>
    <t>Ideiglenes fólia fal készítése fa vázon</t>
  </si>
  <si>
    <t>1-002-002</t>
  </si>
  <si>
    <t>Beszállítási állványzat készítése 4*5 m mérettel</t>
  </si>
  <si>
    <t>1-002-003</t>
  </si>
  <si>
    <t>1-002-004</t>
  </si>
  <si>
    <t>Daruzás biztosítása</t>
  </si>
  <si>
    <t>Ideiglenes létesítés összesen:</t>
  </si>
  <si>
    <t>1-003</t>
  </si>
  <si>
    <t>Építési munkák</t>
  </si>
  <si>
    <t>1-003-001</t>
  </si>
  <si>
    <t>Homlokzati fal helyreállítása 3*3 m</t>
  </si>
  <si>
    <t>1-003-002</t>
  </si>
  <si>
    <t>Homlokzatburkolat helyreállítása</t>
  </si>
  <si>
    <t>1-003-003</t>
  </si>
  <si>
    <t>Válaszfalak helyreállítása 2*2 rtg gipszkartonból hangszigeteléssel</t>
  </si>
  <si>
    <t>1-003-004</t>
  </si>
  <si>
    <t>Gipszkarton borítás készítése RF kabinban oldalfalon fa vázra 5 cm hangszigetelés beépítésével csak antimágneses anyagok felhasználásával</t>
  </si>
  <si>
    <t>1-003-005</t>
  </si>
  <si>
    <t>Gipszkarton borítás készítése RF kabinban mennyezeten fa vázra 5 cm hangszigetelés beépítésével csak antimágneses anyagok felhasználásával</t>
  </si>
  <si>
    <t>1-003-006</t>
  </si>
  <si>
    <t>Nyílászáró visszaépítése szükséges segédanyagokkal</t>
  </si>
  <si>
    <t>1-003-007</t>
  </si>
  <si>
    <t>Padlóburkolat készítés antisztatikus burkolatból, 7 cm-es ivelt lábazattal</t>
  </si>
  <si>
    <t>1-003-008</t>
  </si>
  <si>
    <t>Padlóburkolat készítés vezetőképes burkolatból, 7 cm-es ivelt lábazattal</t>
  </si>
  <si>
    <t>1-003-009</t>
  </si>
  <si>
    <t>Padlókiegyenlítés 1-3 mm vastagságban melegburkolat alatt</t>
  </si>
  <si>
    <t>1-003-010</t>
  </si>
  <si>
    <t>Felület előkészítés, részmunkák belső festéseknél felület glettelése</t>
  </si>
  <si>
    <t>1-003-011</t>
  </si>
  <si>
    <t>Üvegszövet tapéta készítése oldalfalon</t>
  </si>
  <si>
    <t>1-003-012</t>
  </si>
  <si>
    <t>2x műanyag mosható festés</t>
  </si>
  <si>
    <t>1-003-013</t>
  </si>
  <si>
    <t>Kerítés építése klímagép védelmére alapozással</t>
  </si>
  <si>
    <t>m</t>
  </si>
  <si>
    <t>1-003-014</t>
  </si>
  <si>
    <t>Födémáttörés készítése 250mm átmérővel 30 cm vb födémbe gépészet részére</t>
  </si>
  <si>
    <t>1-003-015</t>
  </si>
  <si>
    <t>Tűzgátló lezárás födémáttöréseknél</t>
  </si>
  <si>
    <t>1-003-016</t>
  </si>
  <si>
    <t>Sittszállítás 0,5 m3-től 4m3-ig</t>
  </si>
  <si>
    <r>
      <t>m</t>
    </r>
    <r>
      <rPr>
        <vertAlign val="superscript"/>
        <sz val="11"/>
        <rFont val="Arial"/>
        <family val="2"/>
      </rPr>
      <t>3</t>
    </r>
  </si>
  <si>
    <t>Építési munkák összesen:</t>
  </si>
  <si>
    <t>1-004</t>
  </si>
  <si>
    <t>Elektromos munkák</t>
  </si>
  <si>
    <t>1-004-001</t>
  </si>
  <si>
    <t>RF kabinon belüli elektromos rendszerek kiépítése 16 db süllyesztett halogén spot4 dugalj elhelyezésével</t>
  </si>
  <si>
    <t>1-004-002</t>
  </si>
  <si>
    <t>Technikai helyiség elektromos hálózat kiépítése                    2 db 4*18 w fényforrás és 6 db dugalj kiépítésével</t>
  </si>
  <si>
    <t>1-004-003</t>
  </si>
  <si>
    <t>1-004-004</t>
  </si>
  <si>
    <t>1-004-005</t>
  </si>
  <si>
    <t>Szinti elosztó szekrény szükség szerinti átalakítása világítási rendszer és klíma berendezések bekötése miatt</t>
  </si>
  <si>
    <t>1-004-006</t>
  </si>
  <si>
    <t>1-004-007</t>
  </si>
  <si>
    <r>
      <t>MR berendezés bekötése elektromos szekrényből 5*75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keresztmetszetű kábel felhasználásával.</t>
    </r>
  </si>
  <si>
    <t>1-004-008</t>
  </si>
  <si>
    <t>Világítási kapcsolók elhelyezése vezetékezéssel</t>
  </si>
  <si>
    <t>1-004-009</t>
  </si>
  <si>
    <t>Elektromos kábeltálca elhelyezése technikai helyiségben 300 mm széleséggel</t>
  </si>
  <si>
    <t>1-004-010</t>
  </si>
  <si>
    <t>Elektromos kábeltálca elhelyezése technikai helyiség és vezérlő között 150 mm széleséggel</t>
  </si>
  <si>
    <t>1-004-011</t>
  </si>
  <si>
    <t>Klíma berendezés üzemjelző rendsezere kiépítése</t>
  </si>
  <si>
    <t>1-004-012</t>
  </si>
  <si>
    <t>Kábelcsatorna kiépítése vezérlőben 200/70 osztott kivitelben</t>
  </si>
  <si>
    <t>1-004-013</t>
  </si>
  <si>
    <t>Gépészeti berendezések bekötése épületfelügyeleti rendszerbe</t>
  </si>
  <si>
    <t>1-004-014</t>
  </si>
  <si>
    <t>Mérési jegyzőkönyvek elkészítése</t>
  </si>
  <si>
    <t>Gépészeti berendezések bekötése</t>
  </si>
  <si>
    <t>Elektromos munkák összesen:</t>
  </si>
  <si>
    <t>1-005</t>
  </si>
  <si>
    <t>Gépészeti munkák</t>
  </si>
  <si>
    <t>1-005-001</t>
  </si>
  <si>
    <t>1-005-002</t>
  </si>
  <si>
    <t>1-005-003</t>
  </si>
  <si>
    <t>Légtechnikai rendszer összekötése RF kabin átvezető idomával előírások szerint kialakítva hőszigetelve</t>
  </si>
  <si>
    <t>1-005-004</t>
  </si>
  <si>
    <t>Légtechnikai vezeték bekötése meglévő rendszerbe 250 mm átmérőjű hőszigetelt csővel</t>
  </si>
  <si>
    <t>1-005-005</t>
  </si>
  <si>
    <t>200 mm-es quench cső kiépítése saválló anyagból RF kabinon kívül és belül 5 cm hőszígeteléssel.</t>
  </si>
  <si>
    <t>1-005-006</t>
  </si>
  <si>
    <t>Technológiai hűtőgép alapozása</t>
  </si>
  <si>
    <t>1-005-007</t>
  </si>
  <si>
    <t>80kW-os technológiai hűtőgép szállítása elhelyezése</t>
  </si>
  <si>
    <t>1-005-008</t>
  </si>
  <si>
    <t>Technológiai hűtőgőp gépészati bekötése 2" hőszigetelt vezetékkel</t>
  </si>
  <si>
    <t>1-005-009</t>
  </si>
  <si>
    <t>1-005-010</t>
  </si>
  <si>
    <t>7,5 kW-os beltéri fai-coil berendezés elhelyezése és bekötése technológiai hűtési körbe</t>
  </si>
  <si>
    <t>1-005-011</t>
  </si>
  <si>
    <t>3,5 kW-os beltéri fai-coil berendezés elhelyezése és bekötése technológiai hűtési körbe</t>
  </si>
  <si>
    <t>Gépészeti munkák összesen:</t>
  </si>
  <si>
    <t>1-006</t>
  </si>
  <si>
    <t>Tervezés</t>
  </si>
  <si>
    <t>1-006-001</t>
  </si>
  <si>
    <t>Orvostechnológiai terv készítése</t>
  </si>
  <si>
    <t>1-006-002</t>
  </si>
  <si>
    <t>Statikai terv készítése</t>
  </si>
  <si>
    <t>1-006-003</t>
  </si>
  <si>
    <t>Villamos gépész terv készítése</t>
  </si>
  <si>
    <t>1-006-004</t>
  </si>
  <si>
    <t>Megvalósulási terv készítése</t>
  </si>
  <si>
    <t>Tervek összesen:</t>
  </si>
  <si>
    <t>Összesen</t>
  </si>
  <si>
    <t>Anyag+Dij össz.</t>
  </si>
  <si>
    <t>ÁFA vetitési alap</t>
  </si>
  <si>
    <t>ÁFA 27 %</t>
  </si>
  <si>
    <t>Bruttó ÁR.</t>
  </si>
  <si>
    <t>CT cseréje miatt szükséges átalakítási munkák</t>
  </si>
  <si>
    <t>Technológiai alap helyének felvágása</t>
  </si>
  <si>
    <t>Padlócsatorna nyomvonalának felvágása 400 mm széleséggel</t>
  </si>
  <si>
    <t>Lámpatestek bontása vizsgáló téren  belül</t>
  </si>
  <si>
    <t>Régi CT elszállítása és megsemmisítése</t>
  </si>
  <si>
    <t>Alapozás készítése C20 betonnal</t>
  </si>
  <si>
    <t>m2</t>
  </si>
  <si>
    <t>Betonacél elhelyezése alapba</t>
  </si>
  <si>
    <t>kg</t>
  </si>
  <si>
    <t>Padlócsatorna elhelyezése 300*100 mm keresztmetszettel</t>
  </si>
  <si>
    <t>Vizsgáló helyiségen belüli elektromos rendszerek kiépítése 6 db süllyesztett 4*18w-os lámpa és 8 dugalj elhelyezésével</t>
  </si>
  <si>
    <r>
      <t>Elektromos betápkábel cserélye 5*50mm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kiépítésével</t>
    </r>
  </si>
  <si>
    <t>Elektromos kapcsoló szekrény építése elvi kapcsolási rajznak megfelelően 160A mágneskapcsoló, 125A/300mA FI relé, távkapcsoló és vészleállító kiépítésével beépítésével</t>
  </si>
  <si>
    <t>0,4 kV- os kapcsolószekrény szükség szerinti átalakítása CT betápkábel miatt 125a ről 200A történő átállás</t>
  </si>
  <si>
    <r>
      <t>CT berendezés bekötése elektromos szekrényből 5*35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és 2*1,5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keresztmetszetű kábel felhasználásával.</t>
    </r>
  </si>
  <si>
    <t>Elektromos kábelcsatorna elhelyezése 200*75 mm keresztmetszettel</t>
  </si>
  <si>
    <t>Légtechnikai anemosztátok szükség szerinti tisztítása</t>
  </si>
  <si>
    <t>30 kW-os technológiai hűtőgép szállítása elhelyezése</t>
  </si>
  <si>
    <t>50 l-es puffer tartály telepítése hőszigetelve keringtető szivattyúval</t>
  </si>
  <si>
    <t>5 kW-os beltéri fai-coil berendezés elhelyezése és bekötése technológiai hűtési körbe</t>
  </si>
  <si>
    <t>Sugárvédelmi terv készítése</t>
  </si>
  <si>
    <t>1-006-005</t>
  </si>
  <si>
    <t>Angió cseréje miatt szükséges átalakítási munkák</t>
  </si>
  <si>
    <t>Hűtő rendszer elbontása</t>
  </si>
  <si>
    <t>Régi angió elszállítása és megsemmisítése</t>
  </si>
  <si>
    <t>Steril festés</t>
  </si>
  <si>
    <t>Gipszkarton nyomásálló állmennyezet építése</t>
  </si>
  <si>
    <t>Mennyezeti tartószerkezet készítése</t>
  </si>
  <si>
    <t>Bútorozás steril</t>
  </si>
  <si>
    <t>Vizsgáló helyiségen belüli elektromos rendszerek kiépítése 10 db süllyesztett 4*18w-os lámpa és 8 dugalj elhelyezésével</t>
  </si>
  <si>
    <t>Technikai helyiség elektromos hálózat kiépítése                   4 db 4*18 w fényforrás és 6 db dugalj kiépítésével</t>
  </si>
  <si>
    <t>Elektromos kapcsoló szekrény építése elvi kapcsolási rajznak megfelelően 160A mágneskapcsoló, 2 db 63A/30mA FI relé, távkapcsoló és vészleállító kiépítésével beépítésével</t>
  </si>
  <si>
    <t>0,4 kV- os kapcsolószekrény szükség szerinti átalakítása CT betápkábel miatt 80 A ről 125 A történő átállás</t>
  </si>
  <si>
    <r>
      <t>Angió berendezés bekötése elektromos szekrényből 2 db 5*35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és 2*1,5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keresztmetszetű kábel felhasználásával.</t>
    </r>
  </si>
  <si>
    <t>Elektromos kábeltálca elhelyezése 300 mm széleséggel</t>
  </si>
  <si>
    <t>Steril légtechnika kialakítása</t>
  </si>
  <si>
    <t>150 l-es puffer tartály telepítése hőszigetelve keringtető szivattyúval</t>
  </si>
  <si>
    <r>
      <t>Steril légkezelő berendezés telepítése 2200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 teljesítménnyel</t>
    </r>
  </si>
  <si>
    <t>Átvilágító Rtg cseréje miatt szükséges átalakítási munkák</t>
  </si>
  <si>
    <t>Régi Rtg elszállítása és megsemmisítése</t>
  </si>
  <si>
    <t>Ólomüveg ablak beépítése 1000x800</t>
  </si>
  <si>
    <t>Vezérlőhelyiség elektromos hálózat kiépítése                    2 db 4*18 w fényforrás és 6 db dugalj kiépítésével</t>
  </si>
  <si>
    <r>
      <t>Elektromos betápkábel cserélye 5*35mm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kiépítésével</t>
    </r>
  </si>
  <si>
    <t>Elektromos kapcsoló szekrény építése elvi kapcsolási rajznak megfelelően 63A mágneskapcsoló, 63A/30mA FI relé, távkapcsoló és vészleállító kiépítésével beépítésével</t>
  </si>
  <si>
    <t>0,4 kV- os kapcsolószekrény szükség szerinti átalakítása Rtg betápkábel miatt 63A ről 80A történő átállás</t>
  </si>
  <si>
    <r>
      <t>Rtg berendezés bekötése elektromos szekrényből 5*25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és 2*1,5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keresztmetszetű kábel felhasználásával.</t>
    </r>
  </si>
  <si>
    <t>5 kW-os beltéri fai-coil berendezés elhelyezése és bekötése</t>
  </si>
  <si>
    <t>3,5 kW-os beltéri fai-coil berendezés elhelyezése és bekötése</t>
  </si>
  <si>
    <t>Felvételi Rtg cseréje miatt szükséges átalakítási munkák</t>
  </si>
  <si>
    <t>Ólomüveg ablak beépítése</t>
  </si>
  <si>
    <t>Állmennyezet építés</t>
  </si>
  <si>
    <t>Mennyezeti tartószerkezet elhelyezése</t>
  </si>
  <si>
    <t>Távfelvételi állvány mögött 3 mm ólom burkolat megerősítés</t>
  </si>
  <si>
    <t>Elektromos kapcsoló szekrény építése elvi kapcsolási rajznak megfelelően 80A mágneskapcsoló, 63A/30mA FI relé, távkapcsoló és vészleállító kiépítésével beépítésével</t>
  </si>
  <si>
    <t>0,4 kV- os kapcsolószekrény szükség szerinti átalakítása MR betápkábel miatt 63 A ről 80A történő átállás</t>
  </si>
  <si>
    <r>
      <t>CT berendezés bekötése elektromos szekrényből 5*16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és 2*1,5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keresztmetszetű kábel felhasználásával.</t>
    </r>
  </si>
  <si>
    <t>Elektromos betápkábel felülvizsgálata, szükség szerinti módosítása</t>
  </si>
  <si>
    <t>Elektromos kapcsoló szekrény építése elvi kapcsolási rajznak megfelelően 250A mágneskapcsoló, 160A/30mA FI relé, távkapcsoló és vészleállító kiépítésével beépítésével. Betáplálási ponttól.</t>
  </si>
  <si>
    <t>Szinti elosztó szekrény szükség szerinti átalakítása világítási rendszer és klíma berendezések bekötése miatt. 0,4 kV- os kapcsolószekrény szükség szerinti átalakítása MR betápkábel miatt 160a ről 250A történő átállás.</t>
  </si>
  <si>
    <t>Légtechnikai vezeték kiépítése aluminiumból gyári hőszigeteléssel 200*200 mm keresztmetszettel</t>
  </si>
  <si>
    <t>Légtechnikai anemosztátok elhelyezése porszort aluminiumból</t>
  </si>
  <si>
    <t>Technológiai hűtőgőp gépészeti bekötése 2" hőszigetelt vezetékkel</t>
  </si>
  <si>
    <t>300 l-es puffer tartály telepítése hőszigetelve keringtető szivattyúval, szükség esetén hatósági engedélyekkel.</t>
  </si>
  <si>
    <t>1-007</t>
  </si>
  <si>
    <t>RF Kalitka</t>
  </si>
  <si>
    <t>1-007-001</t>
  </si>
  <si>
    <t>RF kalitka beszállítása, kiépítése az Mri berendezés körül.</t>
  </si>
  <si>
    <t>RF kalitka összesen: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</si>
</sst>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Ft&quot;"/>
  </numFmts>
  <fonts count="44">
    <font>
      <sz val="10"/>
      <color indexed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3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72" fontId="1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right"/>
    </xf>
    <xf numFmtId="172" fontId="1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72" fontId="7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16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" fontId="2" fillId="0" borderId="16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3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zoomScale="130" zoomScaleNormal="130" zoomScalePageLayoutView="0" workbookViewId="0" topLeftCell="A31">
      <selection activeCell="B8" sqref="B8"/>
    </sheetView>
  </sheetViews>
  <sheetFormatPr defaultColWidth="16.00390625" defaultRowHeight="12.75"/>
  <cols>
    <col min="1" max="1" width="16.00390625" style="1" customWidth="1"/>
    <col min="2" max="2" width="53.8515625" style="2" customWidth="1"/>
    <col min="3" max="3" width="8.7109375" style="3" customWidth="1"/>
    <col min="4" max="4" width="13.8515625" style="4" customWidth="1"/>
    <col min="5" max="5" width="13.140625" style="4" customWidth="1"/>
    <col min="6" max="6" width="8.00390625" style="5" customWidth="1"/>
    <col min="7" max="7" width="13.7109375" style="6" customWidth="1"/>
    <col min="8" max="8" width="14.421875" style="6" customWidth="1"/>
    <col min="9" max="255" width="11.421875" style="0" customWidth="1"/>
  </cols>
  <sheetData>
    <row r="1" spans="1:8" ht="13.5" customHeight="1">
      <c r="A1" s="7"/>
      <c r="B1" s="8"/>
      <c r="C1" s="57" t="s">
        <v>0</v>
      </c>
      <c r="D1" s="9" t="s">
        <v>1</v>
      </c>
      <c r="E1" s="9" t="s">
        <v>1</v>
      </c>
      <c r="F1" s="58" t="s">
        <v>2</v>
      </c>
      <c r="G1" s="10" t="s">
        <v>1</v>
      </c>
      <c r="H1" s="11" t="s">
        <v>1</v>
      </c>
    </row>
    <row r="2" spans="1:8" ht="15">
      <c r="A2" s="12" t="s">
        <v>3</v>
      </c>
      <c r="B2" s="12" t="s">
        <v>4</v>
      </c>
      <c r="C2" s="57"/>
      <c r="D2" s="13" t="s">
        <v>5</v>
      </c>
      <c r="E2" s="13" t="s">
        <v>6</v>
      </c>
      <c r="F2" s="58"/>
      <c r="G2" s="14" t="s">
        <v>5</v>
      </c>
      <c r="H2" s="15" t="s">
        <v>6</v>
      </c>
    </row>
    <row r="3" spans="1:8" ht="15">
      <c r="A3" s="16"/>
      <c r="B3" s="17"/>
      <c r="C3" s="16" t="s">
        <v>7</v>
      </c>
      <c r="D3" s="18" t="s">
        <v>8</v>
      </c>
      <c r="E3" s="18" t="s">
        <v>8</v>
      </c>
      <c r="F3" s="58"/>
      <c r="G3" s="19" t="s">
        <v>9</v>
      </c>
      <c r="H3" s="20" t="s">
        <v>9</v>
      </c>
    </row>
    <row r="4" spans="1:5" ht="15">
      <c r="A4" s="21"/>
      <c r="B4" s="22"/>
      <c r="C4" s="21"/>
      <c r="D4" s="23"/>
      <c r="E4" s="23"/>
    </row>
    <row r="5" spans="1:5" ht="13.5" customHeight="1">
      <c r="A5" s="21"/>
      <c r="B5" s="59"/>
      <c r="C5" s="59"/>
      <c r="D5" s="24"/>
      <c r="E5" s="25"/>
    </row>
    <row r="6" spans="1:5" ht="15">
      <c r="A6" s="21"/>
      <c r="B6" s="21"/>
      <c r="C6" s="21"/>
      <c r="D6" s="25"/>
      <c r="E6" s="25"/>
    </row>
    <row r="7" spans="1:5" ht="15">
      <c r="A7" s="21" t="s">
        <v>10</v>
      </c>
      <c r="B7" s="26" t="s">
        <v>11</v>
      </c>
      <c r="C7" s="21"/>
      <c r="D7" s="25"/>
      <c r="E7" s="25"/>
    </row>
    <row r="8" spans="2:5" ht="15">
      <c r="B8" s="27"/>
      <c r="C8" s="1"/>
      <c r="D8" s="25"/>
      <c r="E8" s="25"/>
    </row>
    <row r="9" spans="1:8" ht="15">
      <c r="A9" s="1" t="s">
        <v>12</v>
      </c>
      <c r="B9" s="2" t="s">
        <v>13</v>
      </c>
      <c r="C9" s="3" t="s">
        <v>14</v>
      </c>
      <c r="D9" s="28"/>
      <c r="E9" s="28"/>
      <c r="G9" s="6">
        <f>D9*F9</f>
        <v>0</v>
      </c>
      <c r="H9" s="6">
        <f>E9*F9</f>
        <v>0</v>
      </c>
    </row>
    <row r="10" spans="1:8" ht="16.5">
      <c r="A10" s="29" t="s">
        <v>15</v>
      </c>
      <c r="B10" s="30" t="s">
        <v>16</v>
      </c>
      <c r="C10" s="31" t="s">
        <v>17</v>
      </c>
      <c r="D10" s="32"/>
      <c r="E10" s="32"/>
      <c r="F10" s="33"/>
      <c r="G10" s="34">
        <f>D10*F10</f>
        <v>0</v>
      </c>
      <c r="H10" s="34">
        <f>E10*F10</f>
        <v>0</v>
      </c>
    </row>
    <row r="11" spans="2:8" ht="15">
      <c r="B11" s="35" t="s">
        <v>18</v>
      </c>
      <c r="D11" s="25"/>
      <c r="E11" s="25"/>
      <c r="G11" s="36">
        <f>SUM(G8:G10)</f>
        <v>0</v>
      </c>
      <c r="H11" s="36">
        <f>SUM(H8:H10)</f>
        <v>0</v>
      </c>
    </row>
    <row r="12" spans="2:5" ht="15">
      <c r="B12" s="37"/>
      <c r="D12" s="25"/>
      <c r="E12" s="25"/>
    </row>
    <row r="13" spans="1:5" ht="15">
      <c r="A13" s="38" t="s">
        <v>19</v>
      </c>
      <c r="B13" s="39" t="s">
        <v>20</v>
      </c>
      <c r="C13" s="40"/>
      <c r="D13" s="25"/>
      <c r="E13" s="25"/>
    </row>
    <row r="14" spans="1:5" ht="15">
      <c r="A14" s="38"/>
      <c r="B14" s="41"/>
      <c r="D14" s="25"/>
      <c r="E14" s="25"/>
    </row>
    <row r="15" spans="1:8" ht="15">
      <c r="A15" s="38" t="s">
        <v>21</v>
      </c>
      <c r="B15" s="37" t="s">
        <v>22</v>
      </c>
      <c r="C15" s="3" t="s">
        <v>23</v>
      </c>
      <c r="D15" s="28"/>
      <c r="E15" s="28"/>
      <c r="G15" s="6">
        <f aca="true" t="shared" si="0" ref="G15:G27">D15*F15</f>
        <v>0</v>
      </c>
      <c r="H15" s="6">
        <f aca="true" t="shared" si="1" ref="H15:H27">E15*F15</f>
        <v>0</v>
      </c>
    </row>
    <row r="16" spans="1:8" ht="16.5">
      <c r="A16" s="38" t="s">
        <v>24</v>
      </c>
      <c r="B16" s="37" t="s">
        <v>25</v>
      </c>
      <c r="C16" s="3" t="s">
        <v>17</v>
      </c>
      <c r="D16" s="28"/>
      <c r="E16" s="28"/>
      <c r="G16" s="6">
        <f t="shared" si="0"/>
        <v>0</v>
      </c>
      <c r="H16" s="6">
        <f t="shared" si="1"/>
        <v>0</v>
      </c>
    </row>
    <row r="17" spans="1:8" ht="16.5">
      <c r="A17" s="38" t="s">
        <v>26</v>
      </c>
      <c r="B17" s="2" t="s">
        <v>27</v>
      </c>
      <c r="C17" s="3" t="s">
        <v>17</v>
      </c>
      <c r="D17" s="28"/>
      <c r="E17" s="28"/>
      <c r="G17" s="6">
        <f t="shared" si="0"/>
        <v>0</v>
      </c>
      <c r="H17" s="6">
        <f t="shared" si="1"/>
        <v>0</v>
      </c>
    </row>
    <row r="18" spans="1:8" ht="28.5">
      <c r="A18" s="38" t="s">
        <v>28</v>
      </c>
      <c r="B18" s="2" t="s">
        <v>29</v>
      </c>
      <c r="C18" s="3" t="s">
        <v>17</v>
      </c>
      <c r="D18" s="28"/>
      <c r="E18" s="28"/>
      <c r="G18" s="6">
        <f t="shared" si="0"/>
        <v>0</v>
      </c>
      <c r="H18" s="6">
        <f t="shared" si="1"/>
        <v>0</v>
      </c>
    </row>
    <row r="19" spans="1:8" ht="15">
      <c r="A19" s="38" t="s">
        <v>30</v>
      </c>
      <c r="B19" s="37" t="s">
        <v>31</v>
      </c>
      <c r="C19" s="3" t="s">
        <v>23</v>
      </c>
      <c r="D19" s="28"/>
      <c r="E19" s="28"/>
      <c r="G19" s="6">
        <f t="shared" si="0"/>
        <v>0</v>
      </c>
      <c r="H19" s="6">
        <f t="shared" si="1"/>
        <v>0</v>
      </c>
    </row>
    <row r="20" spans="1:8" ht="16.5">
      <c r="A20" s="38" t="s">
        <v>32</v>
      </c>
      <c r="B20" s="37" t="s">
        <v>33</v>
      </c>
      <c r="C20" s="3" t="s">
        <v>17</v>
      </c>
      <c r="D20" s="28"/>
      <c r="E20" s="28"/>
      <c r="G20" s="6">
        <f t="shared" si="0"/>
        <v>0</v>
      </c>
      <c r="H20" s="6">
        <f t="shared" si="1"/>
        <v>0</v>
      </c>
    </row>
    <row r="21" spans="1:8" ht="16.5">
      <c r="A21" s="38" t="s">
        <v>34</v>
      </c>
      <c r="B21" s="37" t="s">
        <v>35</v>
      </c>
      <c r="C21" s="3" t="s">
        <v>17</v>
      </c>
      <c r="D21" s="28"/>
      <c r="E21" s="28"/>
      <c r="G21" s="6">
        <f t="shared" si="0"/>
        <v>0</v>
      </c>
      <c r="H21" s="6">
        <f t="shared" si="1"/>
        <v>0</v>
      </c>
    </row>
    <row r="22" spans="1:8" ht="15">
      <c r="A22" s="38" t="s">
        <v>36</v>
      </c>
      <c r="B22" s="37" t="s">
        <v>37</v>
      </c>
      <c r="C22" s="3" t="s">
        <v>23</v>
      </c>
      <c r="D22" s="28"/>
      <c r="E22" s="28"/>
      <c r="G22" s="6">
        <f t="shared" si="0"/>
        <v>0</v>
      </c>
      <c r="H22" s="6">
        <f t="shared" si="1"/>
        <v>0</v>
      </c>
    </row>
    <row r="23" spans="1:8" ht="15">
      <c r="A23" s="38" t="s">
        <v>38</v>
      </c>
      <c r="B23" s="37" t="s">
        <v>39</v>
      </c>
      <c r="C23" s="3" t="s">
        <v>40</v>
      </c>
      <c r="D23" s="28"/>
      <c r="E23" s="28"/>
      <c r="G23" s="6">
        <f t="shared" si="0"/>
        <v>0</v>
      </c>
      <c r="H23" s="6">
        <f t="shared" si="1"/>
        <v>0</v>
      </c>
    </row>
    <row r="24" spans="1:8" ht="15">
      <c r="A24" s="38" t="s">
        <v>41</v>
      </c>
      <c r="B24" s="37" t="s">
        <v>42</v>
      </c>
      <c r="C24" s="3" t="s">
        <v>23</v>
      </c>
      <c r="D24" s="28"/>
      <c r="E24" s="28"/>
      <c r="G24" s="6">
        <f t="shared" si="0"/>
        <v>0</v>
      </c>
      <c r="H24" s="6">
        <f t="shared" si="1"/>
        <v>0</v>
      </c>
    </row>
    <row r="25" spans="1:8" ht="15">
      <c r="A25" s="38" t="s">
        <v>43</v>
      </c>
      <c r="B25" s="37" t="s">
        <v>44</v>
      </c>
      <c r="C25" s="3" t="s">
        <v>40</v>
      </c>
      <c r="D25" s="28"/>
      <c r="E25" s="28"/>
      <c r="G25" s="6">
        <f t="shared" si="0"/>
        <v>0</v>
      </c>
      <c r="H25" s="6">
        <f t="shared" si="1"/>
        <v>0</v>
      </c>
    </row>
    <row r="26" spans="1:8" ht="15">
      <c r="A26" s="38" t="s">
        <v>45</v>
      </c>
      <c r="B26" s="37" t="s">
        <v>46</v>
      </c>
      <c r="C26" s="3" t="s">
        <v>40</v>
      </c>
      <c r="D26" s="28"/>
      <c r="E26" s="28"/>
      <c r="G26" s="6">
        <f t="shared" si="0"/>
        <v>0</v>
      </c>
      <c r="H26" s="6">
        <f t="shared" si="1"/>
        <v>0</v>
      </c>
    </row>
    <row r="27" spans="1:8" ht="15">
      <c r="A27" s="42" t="s">
        <v>47</v>
      </c>
      <c r="B27" s="30" t="s">
        <v>48</v>
      </c>
      <c r="C27" s="31" t="s">
        <v>40</v>
      </c>
      <c r="D27" s="32"/>
      <c r="E27" s="32"/>
      <c r="F27" s="33"/>
      <c r="G27" s="34">
        <f t="shared" si="0"/>
        <v>0</v>
      </c>
      <c r="H27" s="34">
        <f t="shared" si="1"/>
        <v>0</v>
      </c>
    </row>
    <row r="28" spans="1:8" ht="15">
      <c r="A28" s="38"/>
      <c r="B28" s="41" t="s">
        <v>49</v>
      </c>
      <c r="D28" s="25"/>
      <c r="E28" s="25"/>
      <c r="G28" s="36">
        <f>SUM(G15:G27)</f>
        <v>0</v>
      </c>
      <c r="H28" s="36">
        <f>SUM(H15:H27)</f>
        <v>0</v>
      </c>
    </row>
    <row r="29" spans="1:8" ht="15">
      <c r="A29" s="38"/>
      <c r="B29" s="41"/>
      <c r="D29" s="25"/>
      <c r="E29" s="25"/>
      <c r="G29" s="36"/>
      <c r="H29" s="36"/>
    </row>
    <row r="30" spans="1:8" ht="15">
      <c r="A30" s="38" t="s">
        <v>50</v>
      </c>
      <c r="B30" s="39" t="s">
        <v>51</v>
      </c>
      <c r="D30" s="25"/>
      <c r="E30" s="25"/>
      <c r="G30" s="36"/>
      <c r="H30" s="36"/>
    </row>
    <row r="31" spans="1:8" ht="15">
      <c r="A31" s="38"/>
      <c r="B31" s="41"/>
      <c r="D31" s="25"/>
      <c r="E31" s="25"/>
      <c r="G31" s="36"/>
      <c r="H31" s="36"/>
    </row>
    <row r="32" spans="1:8" ht="16.5">
      <c r="A32" s="38" t="s">
        <v>52</v>
      </c>
      <c r="B32" s="37" t="s">
        <v>53</v>
      </c>
      <c r="C32" s="3" t="s">
        <v>17</v>
      </c>
      <c r="D32" s="28"/>
      <c r="E32" s="28"/>
      <c r="G32" s="6">
        <f>D32*F32</f>
        <v>0</v>
      </c>
      <c r="H32" s="6">
        <f>E32*F32</f>
        <v>0</v>
      </c>
    </row>
    <row r="33" spans="1:8" ht="15">
      <c r="A33" s="38" t="s">
        <v>54</v>
      </c>
      <c r="B33" s="37" t="s">
        <v>55</v>
      </c>
      <c r="C33" s="3" t="s">
        <v>23</v>
      </c>
      <c r="D33" s="28"/>
      <c r="E33" s="28"/>
      <c r="G33" s="6">
        <f>D33*F33</f>
        <v>0</v>
      </c>
      <c r="H33" s="6">
        <f>E33*F33</f>
        <v>0</v>
      </c>
    </row>
    <row r="34" spans="1:8" ht="15.75" thickBot="1">
      <c r="A34" s="42" t="s">
        <v>57</v>
      </c>
      <c r="B34" s="30" t="s">
        <v>58</v>
      </c>
      <c r="C34" s="31" t="s">
        <v>23</v>
      </c>
      <c r="D34" s="32"/>
      <c r="E34" s="32"/>
      <c r="F34" s="33"/>
      <c r="G34" s="34">
        <f>D34*F34</f>
        <v>0</v>
      </c>
      <c r="H34" s="34">
        <f>E34*F34</f>
        <v>0</v>
      </c>
    </row>
    <row r="35" spans="1:8" ht="15">
      <c r="A35" s="43"/>
      <c r="B35" s="41" t="s">
        <v>59</v>
      </c>
      <c r="D35" s="25"/>
      <c r="E35" s="25"/>
      <c r="G35" s="36">
        <f>SUM(G32:G34)</f>
        <v>0</v>
      </c>
      <c r="H35" s="36">
        <f>SUM(H32:H34)</f>
        <v>0</v>
      </c>
    </row>
    <row r="36" spans="1:8" ht="14.25">
      <c r="A36" s="43"/>
      <c r="B36" s="37"/>
      <c r="D36" s="25"/>
      <c r="E36" s="25"/>
      <c r="G36" s="36"/>
      <c r="H36" s="36"/>
    </row>
    <row r="37" spans="1:5" ht="15">
      <c r="A37" s="38" t="s">
        <v>60</v>
      </c>
      <c r="B37" s="39" t="s">
        <v>61</v>
      </c>
      <c r="D37" s="25"/>
      <c r="E37" s="25"/>
    </row>
    <row r="38" spans="1:5" ht="15">
      <c r="A38" s="38"/>
      <c r="B38" s="44"/>
      <c r="D38" s="25"/>
      <c r="E38" s="25"/>
    </row>
    <row r="39" spans="1:8" s="56" customFormat="1" ht="16.5">
      <c r="A39" s="38" t="s">
        <v>62</v>
      </c>
      <c r="B39" s="37" t="s">
        <v>63</v>
      </c>
      <c r="C39" s="3" t="s">
        <v>17</v>
      </c>
      <c r="D39" s="28"/>
      <c r="E39" s="28"/>
      <c r="F39" s="5"/>
      <c r="G39" s="6">
        <f>D39*F39</f>
        <v>0</v>
      </c>
      <c r="H39" s="6">
        <f>E39*F39</f>
        <v>0</v>
      </c>
    </row>
    <row r="40" spans="1:8" s="56" customFormat="1" ht="16.5">
      <c r="A40" s="38" t="s">
        <v>64</v>
      </c>
      <c r="B40" s="2" t="s">
        <v>65</v>
      </c>
      <c r="C40" s="3" t="s">
        <v>17</v>
      </c>
      <c r="D40" s="28"/>
      <c r="E40" s="28"/>
      <c r="F40" s="5"/>
      <c r="G40" s="6">
        <f>D40*F40</f>
        <v>0</v>
      </c>
      <c r="H40" s="6">
        <f>E40*F40</f>
        <v>0</v>
      </c>
    </row>
    <row r="41" spans="1:8" ht="28.5">
      <c r="A41" s="38" t="s">
        <v>66</v>
      </c>
      <c r="B41" s="2" t="s">
        <v>67</v>
      </c>
      <c r="C41" s="3" t="s">
        <v>17</v>
      </c>
      <c r="D41" s="28"/>
      <c r="E41" s="28"/>
      <c r="G41" s="6">
        <f aca="true" t="shared" si="2" ref="G41:G54">D41*F41</f>
        <v>0</v>
      </c>
      <c r="H41" s="6">
        <f aca="true" t="shared" si="3" ref="H41:H54">E41*F41</f>
        <v>0</v>
      </c>
    </row>
    <row r="42" spans="1:8" ht="42.75">
      <c r="A42" s="38" t="s">
        <v>68</v>
      </c>
      <c r="B42" s="2" t="s">
        <v>69</v>
      </c>
      <c r="C42" s="3" t="s">
        <v>17</v>
      </c>
      <c r="D42" s="28"/>
      <c r="E42" s="28"/>
      <c r="G42" s="6">
        <f t="shared" si="2"/>
        <v>0</v>
      </c>
      <c r="H42" s="6">
        <f t="shared" si="3"/>
        <v>0</v>
      </c>
    </row>
    <row r="43" spans="1:8" ht="57">
      <c r="A43" s="38" t="s">
        <v>70</v>
      </c>
      <c r="B43" s="2" t="s">
        <v>71</v>
      </c>
      <c r="C43" s="3" t="s">
        <v>17</v>
      </c>
      <c r="D43" s="28"/>
      <c r="E43" s="28"/>
      <c r="G43" s="6">
        <f t="shared" si="2"/>
        <v>0</v>
      </c>
      <c r="H43" s="6">
        <f t="shared" si="3"/>
        <v>0</v>
      </c>
    </row>
    <row r="44" spans="1:8" ht="16.5">
      <c r="A44" s="38" t="s">
        <v>72</v>
      </c>
      <c r="B44" s="2" t="s">
        <v>73</v>
      </c>
      <c r="C44" s="3" t="s">
        <v>17</v>
      </c>
      <c r="D44" s="28"/>
      <c r="E44" s="28"/>
      <c r="G44" s="6">
        <f t="shared" si="2"/>
        <v>0</v>
      </c>
      <c r="H44" s="6">
        <f t="shared" si="3"/>
        <v>0</v>
      </c>
    </row>
    <row r="45" spans="1:8" ht="28.5">
      <c r="A45" s="38" t="s">
        <v>74</v>
      </c>
      <c r="B45" s="2" t="s">
        <v>75</v>
      </c>
      <c r="C45" s="3" t="s">
        <v>17</v>
      </c>
      <c r="D45" s="28"/>
      <c r="E45" s="28"/>
      <c r="G45" s="6">
        <f t="shared" si="2"/>
        <v>0</v>
      </c>
      <c r="H45" s="6">
        <f t="shared" si="3"/>
        <v>0</v>
      </c>
    </row>
    <row r="46" spans="1:8" ht="28.5">
      <c r="A46" s="38" t="s">
        <v>76</v>
      </c>
      <c r="B46" s="2" t="s">
        <v>77</v>
      </c>
      <c r="C46" s="3" t="s">
        <v>17</v>
      </c>
      <c r="D46" s="28"/>
      <c r="E46" s="28"/>
      <c r="G46" s="6">
        <f t="shared" si="2"/>
        <v>0</v>
      </c>
      <c r="H46" s="6">
        <f t="shared" si="3"/>
        <v>0</v>
      </c>
    </row>
    <row r="47" spans="1:8" ht="28.5">
      <c r="A47" s="38" t="s">
        <v>78</v>
      </c>
      <c r="B47" s="2" t="s">
        <v>79</v>
      </c>
      <c r="C47" s="3" t="s">
        <v>17</v>
      </c>
      <c r="D47" s="28"/>
      <c r="E47" s="28"/>
      <c r="G47" s="6">
        <f t="shared" si="2"/>
        <v>0</v>
      </c>
      <c r="H47" s="6">
        <f t="shared" si="3"/>
        <v>0</v>
      </c>
    </row>
    <row r="48" spans="1:8" ht="28.5">
      <c r="A48" s="38" t="s">
        <v>80</v>
      </c>
      <c r="B48" s="2" t="s">
        <v>81</v>
      </c>
      <c r="C48" s="3" t="s">
        <v>17</v>
      </c>
      <c r="D48" s="28"/>
      <c r="E48" s="28"/>
      <c r="G48" s="6">
        <f t="shared" si="2"/>
        <v>0</v>
      </c>
      <c r="H48" s="6">
        <f t="shared" si="3"/>
        <v>0</v>
      </c>
    </row>
    <row r="49" spans="1:8" ht="16.5">
      <c r="A49" s="38" t="s">
        <v>82</v>
      </c>
      <c r="B49" s="2" t="s">
        <v>83</v>
      </c>
      <c r="C49" s="3" t="s">
        <v>17</v>
      </c>
      <c r="D49" s="28"/>
      <c r="E49" s="28"/>
      <c r="G49" s="6">
        <f t="shared" si="2"/>
        <v>0</v>
      </c>
      <c r="H49" s="6">
        <f t="shared" si="3"/>
        <v>0</v>
      </c>
    </row>
    <row r="50" spans="1:8" ht="16.5">
      <c r="A50" s="38" t="s">
        <v>84</v>
      </c>
      <c r="B50" s="2" t="s">
        <v>85</v>
      </c>
      <c r="C50" s="3" t="s">
        <v>17</v>
      </c>
      <c r="D50" s="28"/>
      <c r="E50" s="28"/>
      <c r="G50" s="6">
        <f t="shared" si="2"/>
        <v>0</v>
      </c>
      <c r="H50" s="6">
        <f t="shared" si="3"/>
        <v>0</v>
      </c>
    </row>
    <row r="51" spans="1:8" ht="15">
      <c r="A51" s="38" t="s">
        <v>86</v>
      </c>
      <c r="B51" s="2" t="s">
        <v>87</v>
      </c>
      <c r="C51" s="3" t="s">
        <v>88</v>
      </c>
      <c r="D51" s="28"/>
      <c r="E51" s="28"/>
      <c r="G51" s="6">
        <f t="shared" si="2"/>
        <v>0</v>
      </c>
      <c r="H51" s="6">
        <f t="shared" si="3"/>
        <v>0</v>
      </c>
    </row>
    <row r="52" spans="1:8" ht="28.5">
      <c r="A52" s="38" t="s">
        <v>89</v>
      </c>
      <c r="B52" s="2" t="s">
        <v>90</v>
      </c>
      <c r="C52" s="3" t="s">
        <v>23</v>
      </c>
      <c r="D52" s="28"/>
      <c r="E52" s="28"/>
      <c r="G52" s="6">
        <f t="shared" si="2"/>
        <v>0</v>
      </c>
      <c r="H52" s="6">
        <f t="shared" si="3"/>
        <v>0</v>
      </c>
    </row>
    <row r="53" spans="1:8" ht="15">
      <c r="A53" s="38" t="s">
        <v>91</v>
      </c>
      <c r="B53" s="2" t="s">
        <v>92</v>
      </c>
      <c r="C53" s="3" t="s">
        <v>23</v>
      </c>
      <c r="D53" s="28"/>
      <c r="E53" s="28"/>
      <c r="G53" s="6">
        <f t="shared" si="2"/>
        <v>0</v>
      </c>
      <c r="H53" s="6">
        <f t="shared" si="3"/>
        <v>0</v>
      </c>
    </row>
    <row r="54" spans="1:8" ht="16.5">
      <c r="A54" s="42" t="s">
        <v>93</v>
      </c>
      <c r="B54" s="30" t="s">
        <v>94</v>
      </c>
      <c r="C54" s="31" t="s">
        <v>95</v>
      </c>
      <c r="D54" s="32"/>
      <c r="E54" s="32"/>
      <c r="F54" s="33"/>
      <c r="G54" s="34">
        <f t="shared" si="2"/>
        <v>0</v>
      </c>
      <c r="H54" s="34">
        <f t="shared" si="3"/>
        <v>0</v>
      </c>
    </row>
    <row r="55" spans="1:8" ht="15">
      <c r="A55" s="38"/>
      <c r="B55" s="35" t="s">
        <v>96</v>
      </c>
      <c r="D55" s="25"/>
      <c r="E55" s="25"/>
      <c r="G55" s="36">
        <f>SUM(G39:G54)</f>
        <v>0</v>
      </c>
      <c r="H55" s="36">
        <f>SUM(H39:H54)</f>
        <v>0</v>
      </c>
    </row>
    <row r="56" spans="1:5" ht="15">
      <c r="A56" s="38"/>
      <c r="D56" s="25"/>
      <c r="E56" s="25"/>
    </row>
    <row r="57" spans="1:5" ht="15">
      <c r="A57" s="1" t="s">
        <v>97</v>
      </c>
      <c r="B57" s="39" t="s">
        <v>98</v>
      </c>
      <c r="C57" s="40"/>
      <c r="D57" s="25"/>
      <c r="E57" s="25"/>
    </row>
    <row r="58" spans="2:5" ht="15">
      <c r="B58" s="41"/>
      <c r="D58" s="25"/>
      <c r="E58" s="25"/>
    </row>
    <row r="59" spans="1:8" ht="28.5">
      <c r="A59" s="1" t="s">
        <v>99</v>
      </c>
      <c r="B59" s="2" t="s">
        <v>100</v>
      </c>
      <c r="C59" s="3" t="s">
        <v>40</v>
      </c>
      <c r="D59" s="28"/>
      <c r="E59" s="28"/>
      <c r="G59" s="6">
        <f aca="true" t="shared" si="4" ref="G59:G72">D59*F59</f>
        <v>0</v>
      </c>
      <c r="H59" s="6">
        <f aca="true" t="shared" si="5" ref="H59:H72">E59*F59</f>
        <v>0</v>
      </c>
    </row>
    <row r="60" spans="1:8" ht="28.5">
      <c r="A60" s="1" t="s">
        <v>101</v>
      </c>
      <c r="B60" s="2" t="s">
        <v>102</v>
      </c>
      <c r="C60" s="3" t="s">
        <v>40</v>
      </c>
      <c r="D60" s="28"/>
      <c r="E60" s="28"/>
      <c r="G60" s="6">
        <f t="shared" si="4"/>
        <v>0</v>
      </c>
      <c r="H60" s="6">
        <f t="shared" si="5"/>
        <v>0</v>
      </c>
    </row>
    <row r="61" spans="1:8" ht="28.5">
      <c r="A61" s="1" t="s">
        <v>103</v>
      </c>
      <c r="B61" s="2" t="s">
        <v>220</v>
      </c>
      <c r="C61" s="3" t="s">
        <v>88</v>
      </c>
      <c r="D61" s="28"/>
      <c r="E61" s="28"/>
      <c r="F61" s="45"/>
      <c r="G61" s="6">
        <f t="shared" si="4"/>
        <v>0</v>
      </c>
      <c r="H61" s="6">
        <f t="shared" si="5"/>
        <v>0</v>
      </c>
    </row>
    <row r="62" spans="1:8" ht="63" customHeight="1">
      <c r="A62" s="1" t="s">
        <v>104</v>
      </c>
      <c r="B62" s="2" t="s">
        <v>221</v>
      </c>
      <c r="C62" s="3" t="s">
        <v>23</v>
      </c>
      <c r="D62" s="28"/>
      <c r="E62" s="28"/>
      <c r="G62" s="6">
        <f t="shared" si="4"/>
        <v>0</v>
      </c>
      <c r="H62" s="6">
        <f t="shared" si="5"/>
        <v>0</v>
      </c>
    </row>
    <row r="63" spans="1:8" ht="71.25">
      <c r="A63" s="1" t="s">
        <v>105</v>
      </c>
      <c r="B63" s="2" t="s">
        <v>222</v>
      </c>
      <c r="C63" s="3" t="s">
        <v>40</v>
      </c>
      <c r="D63" s="28"/>
      <c r="E63" s="28"/>
      <c r="G63" s="6">
        <f t="shared" si="4"/>
        <v>0</v>
      </c>
      <c r="H63" s="6">
        <f t="shared" si="5"/>
        <v>0</v>
      </c>
    </row>
    <row r="64" spans="1:8" ht="30.75">
      <c r="A64" s="1" t="s">
        <v>107</v>
      </c>
      <c r="B64" s="2" t="s">
        <v>109</v>
      </c>
      <c r="C64" s="3" t="s">
        <v>88</v>
      </c>
      <c r="D64" s="28"/>
      <c r="E64" s="28"/>
      <c r="G64" s="6">
        <f t="shared" si="4"/>
        <v>0</v>
      </c>
      <c r="H64" s="6">
        <f t="shared" si="5"/>
        <v>0</v>
      </c>
    </row>
    <row r="65" spans="1:8" ht="15">
      <c r="A65" s="1" t="s">
        <v>108</v>
      </c>
      <c r="B65" s="2" t="s">
        <v>111</v>
      </c>
      <c r="C65" s="3" t="s">
        <v>23</v>
      </c>
      <c r="D65" s="28"/>
      <c r="E65" s="28"/>
      <c r="G65" s="6">
        <f t="shared" si="4"/>
        <v>0</v>
      </c>
      <c r="H65" s="6">
        <f t="shared" si="5"/>
        <v>0</v>
      </c>
    </row>
    <row r="66" spans="1:8" ht="28.5">
      <c r="A66" s="1" t="s">
        <v>110</v>
      </c>
      <c r="B66" s="2" t="s">
        <v>113</v>
      </c>
      <c r="C66" s="3" t="s">
        <v>88</v>
      </c>
      <c r="D66" s="28"/>
      <c r="E66" s="28"/>
      <c r="G66" s="6">
        <f t="shared" si="4"/>
        <v>0</v>
      </c>
      <c r="H66" s="6">
        <f t="shared" si="5"/>
        <v>0</v>
      </c>
    </row>
    <row r="67" spans="1:8" ht="28.5">
      <c r="A67" s="1" t="s">
        <v>112</v>
      </c>
      <c r="B67" s="2" t="s">
        <v>115</v>
      </c>
      <c r="C67" s="3" t="s">
        <v>88</v>
      </c>
      <c r="D67" s="28"/>
      <c r="E67" s="28"/>
      <c r="G67" s="6">
        <f t="shared" si="4"/>
        <v>0</v>
      </c>
      <c r="H67" s="6">
        <f t="shared" si="5"/>
        <v>0</v>
      </c>
    </row>
    <row r="68" spans="1:8" ht="15">
      <c r="A68" s="1" t="s">
        <v>114</v>
      </c>
      <c r="B68" s="2" t="s">
        <v>117</v>
      </c>
      <c r="C68" s="3" t="s">
        <v>23</v>
      </c>
      <c r="D68" s="28"/>
      <c r="E68" s="28"/>
      <c r="G68" s="6">
        <f t="shared" si="4"/>
        <v>0</v>
      </c>
      <c r="H68" s="6">
        <f t="shared" si="5"/>
        <v>0</v>
      </c>
    </row>
    <row r="69" spans="1:8" ht="28.5">
      <c r="A69" s="1" t="s">
        <v>116</v>
      </c>
      <c r="B69" s="2" t="s">
        <v>119</v>
      </c>
      <c r="C69" s="3" t="s">
        <v>88</v>
      </c>
      <c r="D69" s="28"/>
      <c r="E69" s="28"/>
      <c r="G69" s="6">
        <f t="shared" si="4"/>
        <v>0</v>
      </c>
      <c r="H69" s="6">
        <f t="shared" si="5"/>
        <v>0</v>
      </c>
    </row>
    <row r="70" spans="1:8" ht="28.5">
      <c r="A70" s="1" t="s">
        <v>118</v>
      </c>
      <c r="B70" s="2" t="s">
        <v>121</v>
      </c>
      <c r="C70" s="3" t="s">
        <v>40</v>
      </c>
      <c r="D70" s="28"/>
      <c r="E70" s="28"/>
      <c r="G70" s="6">
        <f t="shared" si="4"/>
        <v>0</v>
      </c>
      <c r="H70" s="6">
        <f t="shared" si="5"/>
        <v>0</v>
      </c>
    </row>
    <row r="71" spans="1:8" ht="15">
      <c r="A71" s="1" t="s">
        <v>120</v>
      </c>
      <c r="B71" s="2" t="s">
        <v>123</v>
      </c>
      <c r="C71" s="3" t="s">
        <v>23</v>
      </c>
      <c r="D71" s="28"/>
      <c r="E71" s="28"/>
      <c r="G71" s="6">
        <f t="shared" si="4"/>
        <v>0</v>
      </c>
      <c r="H71" s="6">
        <f t="shared" si="5"/>
        <v>0</v>
      </c>
    </row>
    <row r="72" spans="1:8" ht="15.75" thickBot="1">
      <c r="A72" s="1" t="s">
        <v>122</v>
      </c>
      <c r="B72" s="30" t="s">
        <v>124</v>
      </c>
      <c r="C72" s="31" t="s">
        <v>23</v>
      </c>
      <c r="D72" s="32"/>
      <c r="E72" s="32"/>
      <c r="F72" s="33"/>
      <c r="G72" s="34">
        <f t="shared" si="4"/>
        <v>0</v>
      </c>
      <c r="H72" s="34">
        <f t="shared" si="5"/>
        <v>0</v>
      </c>
    </row>
    <row r="73" spans="2:8" ht="15">
      <c r="B73" s="35" t="s">
        <v>125</v>
      </c>
      <c r="D73" s="25"/>
      <c r="E73" s="25"/>
      <c r="G73" s="36">
        <f>SUM(G59:G72)</f>
        <v>0</v>
      </c>
      <c r="H73" s="36">
        <f>SUM(H59:H72)</f>
        <v>0</v>
      </c>
    </row>
    <row r="74" spans="4:5" ht="15">
      <c r="D74" s="25"/>
      <c r="E74" s="25"/>
    </row>
    <row r="75" spans="1:5" ht="15">
      <c r="A75" s="1" t="s">
        <v>126</v>
      </c>
      <c r="B75" s="46" t="s">
        <v>127</v>
      </c>
      <c r="D75" s="25"/>
      <c r="E75" s="25"/>
    </row>
    <row r="76" spans="2:5" ht="15">
      <c r="B76" s="46"/>
      <c r="D76" s="25"/>
      <c r="E76" s="25"/>
    </row>
    <row r="77" spans="1:8" ht="28.5">
      <c r="A77" s="1" t="s">
        <v>128</v>
      </c>
      <c r="B77" s="2" t="s">
        <v>224</v>
      </c>
      <c r="C77" s="3" t="s">
        <v>23</v>
      </c>
      <c r="D77" s="47"/>
      <c r="E77" s="47"/>
      <c r="G77" s="6">
        <f aca="true" t="shared" si="6" ref="G77:G87">D77*F77</f>
        <v>0</v>
      </c>
      <c r="H77" s="6">
        <f aca="true" t="shared" si="7" ref="H77:H87">E77*F77</f>
        <v>0</v>
      </c>
    </row>
    <row r="78" spans="1:8" ht="28.5">
      <c r="A78" s="1" t="s">
        <v>129</v>
      </c>
      <c r="B78" s="2" t="s">
        <v>223</v>
      </c>
      <c r="C78" s="3" t="s">
        <v>88</v>
      </c>
      <c r="D78" s="28"/>
      <c r="E78" s="28"/>
      <c r="G78" s="6">
        <f t="shared" si="6"/>
        <v>0</v>
      </c>
      <c r="H78" s="6">
        <f t="shared" si="7"/>
        <v>0</v>
      </c>
    </row>
    <row r="79" spans="1:8" ht="28.5">
      <c r="A79" s="1" t="s">
        <v>130</v>
      </c>
      <c r="B79" s="2" t="s">
        <v>131</v>
      </c>
      <c r="C79" s="3" t="s">
        <v>23</v>
      </c>
      <c r="D79" s="28"/>
      <c r="E79" s="28"/>
      <c r="F79" s="45"/>
      <c r="G79" s="6">
        <f t="shared" si="6"/>
        <v>0</v>
      </c>
      <c r="H79" s="6">
        <f t="shared" si="7"/>
        <v>0</v>
      </c>
    </row>
    <row r="80" spans="1:8" ht="28.5">
      <c r="A80" s="1" t="s">
        <v>132</v>
      </c>
      <c r="B80" s="2" t="s">
        <v>133</v>
      </c>
      <c r="C80" s="3" t="s">
        <v>88</v>
      </c>
      <c r="D80" s="28"/>
      <c r="E80" s="28"/>
      <c r="G80" s="6">
        <f t="shared" si="6"/>
        <v>0</v>
      </c>
      <c r="H80" s="6">
        <f t="shared" si="7"/>
        <v>0</v>
      </c>
    </row>
    <row r="81" spans="1:8" ht="28.5">
      <c r="A81" s="1" t="s">
        <v>134</v>
      </c>
      <c r="B81" s="2" t="s">
        <v>135</v>
      </c>
      <c r="C81" s="3" t="s">
        <v>88</v>
      </c>
      <c r="D81" s="28"/>
      <c r="E81" s="28"/>
      <c r="G81" s="6">
        <f t="shared" si="6"/>
        <v>0</v>
      </c>
      <c r="H81" s="6">
        <f t="shared" si="7"/>
        <v>0</v>
      </c>
    </row>
    <row r="82" spans="1:8" ht="15">
      <c r="A82" s="1" t="s">
        <v>136</v>
      </c>
      <c r="B82" s="2" t="s">
        <v>137</v>
      </c>
      <c r="C82" s="3" t="s">
        <v>23</v>
      </c>
      <c r="D82" s="28"/>
      <c r="E82" s="28"/>
      <c r="G82" s="6">
        <f t="shared" si="6"/>
        <v>0</v>
      </c>
      <c r="H82" s="6">
        <f t="shared" si="7"/>
        <v>0</v>
      </c>
    </row>
    <row r="83" spans="1:8" ht="15">
      <c r="A83" s="1" t="s">
        <v>138</v>
      </c>
      <c r="B83" s="2" t="s">
        <v>139</v>
      </c>
      <c r="C83" s="3" t="s">
        <v>23</v>
      </c>
      <c r="D83" s="28"/>
      <c r="E83" s="28"/>
      <c r="G83" s="6">
        <f t="shared" si="6"/>
        <v>0</v>
      </c>
      <c r="H83" s="6">
        <f t="shared" si="7"/>
        <v>0</v>
      </c>
    </row>
    <row r="84" spans="1:8" ht="28.5">
      <c r="A84" s="1" t="s">
        <v>140</v>
      </c>
      <c r="B84" s="2" t="s">
        <v>225</v>
      </c>
      <c r="C84" s="3" t="s">
        <v>88</v>
      </c>
      <c r="D84" s="28"/>
      <c r="E84" s="28"/>
      <c r="G84" s="6">
        <f t="shared" si="6"/>
        <v>0</v>
      </c>
      <c r="H84" s="6">
        <f t="shared" si="7"/>
        <v>0</v>
      </c>
    </row>
    <row r="85" spans="1:8" ht="28.5">
      <c r="A85" s="1" t="s">
        <v>142</v>
      </c>
      <c r="B85" s="2" t="s">
        <v>226</v>
      </c>
      <c r="C85" s="3" t="s">
        <v>23</v>
      </c>
      <c r="D85" s="28"/>
      <c r="E85" s="28"/>
      <c r="G85" s="6">
        <f t="shared" si="6"/>
        <v>0</v>
      </c>
      <c r="H85" s="6">
        <f t="shared" si="7"/>
        <v>0</v>
      </c>
    </row>
    <row r="86" spans="1:8" ht="28.5">
      <c r="A86" s="1" t="s">
        <v>143</v>
      </c>
      <c r="B86" s="2" t="s">
        <v>144</v>
      </c>
      <c r="C86" s="3" t="s">
        <v>23</v>
      </c>
      <c r="D86" s="28"/>
      <c r="E86" s="28"/>
      <c r="G86" s="6">
        <f t="shared" si="6"/>
        <v>0</v>
      </c>
      <c r="H86" s="6">
        <f t="shared" si="7"/>
        <v>0</v>
      </c>
    </row>
    <row r="87" spans="1:8" ht="28.5">
      <c r="A87" s="29" t="s">
        <v>145</v>
      </c>
      <c r="B87" s="30" t="s">
        <v>146</v>
      </c>
      <c r="C87" s="31" t="s">
        <v>23</v>
      </c>
      <c r="D87" s="32"/>
      <c r="E87" s="32"/>
      <c r="F87" s="33"/>
      <c r="G87" s="34">
        <f t="shared" si="6"/>
        <v>0</v>
      </c>
      <c r="H87" s="34">
        <f t="shared" si="7"/>
        <v>0</v>
      </c>
    </row>
    <row r="88" spans="2:8" ht="15">
      <c r="B88" s="35" t="s">
        <v>147</v>
      </c>
      <c r="D88" s="25"/>
      <c r="G88" s="36">
        <f>SUM(G77:G87)</f>
        <v>0</v>
      </c>
      <c r="H88" s="36">
        <f>SUM(H77:H87)</f>
        <v>0</v>
      </c>
    </row>
    <row r="89" ht="15">
      <c r="D89" s="25"/>
    </row>
    <row r="90" spans="1:4" ht="15">
      <c r="A90" s="1" t="s">
        <v>148</v>
      </c>
      <c r="B90" s="46" t="s">
        <v>149</v>
      </c>
      <c r="D90" s="25"/>
    </row>
    <row r="91" ht="15">
      <c r="D91" s="25"/>
    </row>
    <row r="92" spans="1:8" ht="15">
      <c r="A92" s="1" t="s">
        <v>150</v>
      </c>
      <c r="B92" s="2" t="s">
        <v>151</v>
      </c>
      <c r="C92" s="3" t="s">
        <v>23</v>
      </c>
      <c r="D92" s="28"/>
      <c r="E92" s="48"/>
      <c r="G92" s="6">
        <f>D92*F92</f>
        <v>0</v>
      </c>
      <c r="H92" s="6">
        <f>E92*F92</f>
        <v>0</v>
      </c>
    </row>
    <row r="93" spans="1:8" ht="15">
      <c r="A93" s="1" t="s">
        <v>152</v>
      </c>
      <c r="B93" s="2" t="s">
        <v>153</v>
      </c>
      <c r="C93" s="3" t="s">
        <v>23</v>
      </c>
      <c r="D93" s="28"/>
      <c r="E93" s="48"/>
      <c r="G93" s="6">
        <f>D93*F93</f>
        <v>0</v>
      </c>
      <c r="H93" s="6">
        <f>E93*F93</f>
        <v>0</v>
      </c>
    </row>
    <row r="94" spans="1:8" ht="15">
      <c r="A94" s="1" t="s">
        <v>154</v>
      </c>
      <c r="B94" s="2" t="s">
        <v>155</v>
      </c>
      <c r="C94" s="3" t="s">
        <v>23</v>
      </c>
      <c r="D94" s="28"/>
      <c r="E94" s="48"/>
      <c r="G94" s="6">
        <f>D94*F94</f>
        <v>0</v>
      </c>
      <c r="H94" s="6">
        <f>E94*F94</f>
        <v>0</v>
      </c>
    </row>
    <row r="95" spans="1:8" ht="15.75" thickBot="1">
      <c r="A95" s="29" t="s">
        <v>156</v>
      </c>
      <c r="B95" s="30" t="s">
        <v>157</v>
      </c>
      <c r="C95" s="31" t="s">
        <v>23</v>
      </c>
      <c r="D95" s="32"/>
      <c r="E95" s="49"/>
      <c r="F95" s="33"/>
      <c r="G95" s="34">
        <f>D95*F95</f>
        <v>0</v>
      </c>
      <c r="H95" s="34">
        <f>E95*F95</f>
        <v>0</v>
      </c>
    </row>
    <row r="96" spans="2:8" ht="15">
      <c r="B96" s="35" t="s">
        <v>158</v>
      </c>
      <c r="D96" s="25"/>
      <c r="G96" s="36">
        <f>SUM(G92:G95)</f>
        <v>0</v>
      </c>
      <c r="H96" s="36">
        <f>SUM(H92:H95)</f>
        <v>0</v>
      </c>
    </row>
    <row r="97" spans="2:8" ht="15">
      <c r="B97" s="35"/>
      <c r="D97" s="25"/>
      <c r="G97" s="36"/>
      <c r="H97" s="36"/>
    </row>
    <row r="98" spans="1:4" ht="15">
      <c r="A98" s="1" t="s">
        <v>227</v>
      </c>
      <c r="B98" s="46" t="s">
        <v>228</v>
      </c>
      <c r="D98" s="25"/>
    </row>
    <row r="99" spans="2:4" ht="15">
      <c r="B99" s="46"/>
      <c r="D99" s="25"/>
    </row>
    <row r="100" spans="1:8" ht="29.25" thickBot="1">
      <c r="A100" s="54" t="s">
        <v>229</v>
      </c>
      <c r="B100" s="55" t="s">
        <v>230</v>
      </c>
      <c r="C100" s="31" t="s">
        <v>23</v>
      </c>
      <c r="D100" s="32"/>
      <c r="E100" s="49"/>
      <c r="F100" s="33"/>
      <c r="G100" s="34">
        <f>D100*F100</f>
        <v>0</v>
      </c>
      <c r="H100" s="34">
        <f>E100*F100</f>
        <v>0</v>
      </c>
    </row>
    <row r="101" spans="1:8" ht="15">
      <c r="A101" s="35"/>
      <c r="B101" s="35" t="s">
        <v>231</v>
      </c>
      <c r="D101" s="25"/>
      <c r="G101" s="36">
        <f>SUM(G97:G100)</f>
        <v>0</v>
      </c>
      <c r="H101" s="36">
        <f>SUM(H97:H100)</f>
        <v>0</v>
      </c>
    </row>
    <row r="102" spans="1:7" ht="15">
      <c r="A102" s="35"/>
      <c r="B102" s="3"/>
      <c r="C102" s="25"/>
      <c r="E102" s="5"/>
      <c r="F102" s="36"/>
      <c r="G102" s="36"/>
    </row>
    <row r="103" ht="15">
      <c r="D103" s="25"/>
    </row>
    <row r="104" spans="2:8" ht="15">
      <c r="B104" s="35" t="s">
        <v>159</v>
      </c>
      <c r="C104" s="1"/>
      <c r="D104" s="50"/>
      <c r="E104" s="51"/>
      <c r="F104" s="52"/>
      <c r="G104" s="36">
        <f>SUM(G9:G99)/2</f>
        <v>0</v>
      </c>
      <c r="H104" s="36">
        <f>SUM(H9:H101)/2</f>
        <v>0</v>
      </c>
    </row>
    <row r="105" spans="2:8" ht="15">
      <c r="B105" s="35"/>
      <c r="C105" s="1"/>
      <c r="D105" s="50"/>
      <c r="E105" s="51"/>
      <c r="F105" s="52"/>
      <c r="G105" s="36"/>
      <c r="H105" s="36"/>
    </row>
    <row r="106" spans="2:8" ht="15">
      <c r="B106" s="35"/>
      <c r="C106" s="1"/>
      <c r="D106" s="50"/>
      <c r="E106" s="51"/>
      <c r="F106" s="52"/>
      <c r="G106" s="36"/>
      <c r="H106" s="36"/>
    </row>
    <row r="107" spans="2:8" ht="15">
      <c r="B107" s="35" t="s">
        <v>160</v>
      </c>
      <c r="C107" s="1"/>
      <c r="D107" s="50"/>
      <c r="E107" s="51"/>
      <c r="F107" s="52"/>
      <c r="G107" s="36"/>
      <c r="H107" s="36">
        <f>G104+H104</f>
        <v>0</v>
      </c>
    </row>
    <row r="108" spans="2:8" ht="15">
      <c r="B108" s="35"/>
      <c r="C108" s="1"/>
      <c r="D108" s="50"/>
      <c r="E108" s="51"/>
      <c r="F108" s="52"/>
      <c r="G108" s="36"/>
      <c r="H108" s="36"/>
    </row>
    <row r="109" spans="2:8" ht="15">
      <c r="B109" s="35"/>
      <c r="C109" s="1"/>
      <c r="D109" s="50"/>
      <c r="E109" s="51"/>
      <c r="F109" s="52"/>
      <c r="G109" s="36"/>
      <c r="H109" s="36"/>
    </row>
    <row r="110" spans="2:8" ht="15">
      <c r="B110" s="35" t="s">
        <v>161</v>
      </c>
      <c r="C110" s="1"/>
      <c r="D110" s="50"/>
      <c r="E110" s="51"/>
      <c r="F110" s="52"/>
      <c r="G110" s="36"/>
      <c r="H110" s="53">
        <f>H107</f>
        <v>0</v>
      </c>
    </row>
    <row r="111" spans="2:8" ht="15">
      <c r="B111" s="35"/>
      <c r="C111" s="1"/>
      <c r="D111" s="50"/>
      <c r="E111" s="51"/>
      <c r="F111" s="52"/>
      <c r="G111" s="36"/>
      <c r="H111" s="36"/>
    </row>
    <row r="112" spans="2:8" ht="15">
      <c r="B112" s="35" t="s">
        <v>162</v>
      </c>
      <c r="C112" s="1"/>
      <c r="D112" s="50"/>
      <c r="E112" s="51"/>
      <c r="F112" s="52"/>
      <c r="G112" s="36"/>
      <c r="H112" s="53">
        <f>H110*0.27</f>
        <v>0</v>
      </c>
    </row>
    <row r="113" spans="2:8" ht="15">
      <c r="B113" s="35"/>
      <c r="C113" s="1"/>
      <c r="D113" s="50"/>
      <c r="E113" s="51"/>
      <c r="F113" s="52"/>
      <c r="G113" s="36"/>
      <c r="H113" s="36"/>
    </row>
    <row r="114" spans="2:8" ht="15">
      <c r="B114" s="35" t="s">
        <v>163</v>
      </c>
      <c r="C114" s="1"/>
      <c r="D114" s="50"/>
      <c r="E114" s="51"/>
      <c r="F114" s="52"/>
      <c r="G114" s="36"/>
      <c r="H114" s="53">
        <f>H110+H112</f>
        <v>0</v>
      </c>
    </row>
  </sheetData>
  <sheetProtection selectLockedCells="1" selectUnlockedCells="1"/>
  <mergeCells count="3">
    <mergeCell ref="C1:C2"/>
    <mergeCell ref="F1:F3"/>
    <mergeCell ref="B5:C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  <rowBreaks count="4" manualBreakCount="4">
    <brk id="35" max="255" man="1"/>
    <brk id="55" max="255" man="1"/>
    <brk id="73" max="255" man="1"/>
    <brk id="88" max="255" man="1"/>
  </rowBreaks>
  <colBreaks count="2" manualBreakCount="2">
    <brk id="1" max="65535" man="1"/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73">
      <selection activeCell="A18" sqref="A18"/>
    </sheetView>
  </sheetViews>
  <sheetFormatPr defaultColWidth="16.00390625" defaultRowHeight="12.75"/>
  <cols>
    <col min="1" max="1" width="16.00390625" style="1" customWidth="1"/>
    <col min="2" max="2" width="59.7109375" style="2" customWidth="1"/>
    <col min="3" max="3" width="8.7109375" style="3" customWidth="1"/>
    <col min="4" max="4" width="11.8515625" style="4" customWidth="1"/>
    <col min="5" max="5" width="15.7109375" style="4" customWidth="1"/>
    <col min="6" max="6" width="8.00390625" style="5" customWidth="1"/>
    <col min="7" max="8" width="13.7109375" style="6" customWidth="1"/>
    <col min="9" max="255" width="11.421875" style="0" customWidth="1"/>
  </cols>
  <sheetData>
    <row r="1" spans="1:8" ht="13.5" customHeight="1">
      <c r="A1" s="7"/>
      <c r="B1" s="8"/>
      <c r="C1" s="57" t="s">
        <v>0</v>
      </c>
      <c r="D1" s="9" t="s">
        <v>1</v>
      </c>
      <c r="E1" s="9" t="s">
        <v>1</v>
      </c>
      <c r="F1" s="58" t="s">
        <v>2</v>
      </c>
      <c r="G1" s="10" t="s">
        <v>1</v>
      </c>
      <c r="H1" s="11" t="s">
        <v>1</v>
      </c>
    </row>
    <row r="2" spans="1:8" ht="15">
      <c r="A2" s="12" t="s">
        <v>3</v>
      </c>
      <c r="B2" s="12" t="s">
        <v>4</v>
      </c>
      <c r="C2" s="57"/>
      <c r="D2" s="13" t="s">
        <v>5</v>
      </c>
      <c r="E2" s="13" t="s">
        <v>6</v>
      </c>
      <c r="F2" s="58"/>
      <c r="G2" s="14" t="s">
        <v>5</v>
      </c>
      <c r="H2" s="15" t="s">
        <v>6</v>
      </c>
    </row>
    <row r="3" spans="1:8" ht="15">
      <c r="A3" s="16"/>
      <c r="B3" s="17"/>
      <c r="C3" s="16" t="s">
        <v>7</v>
      </c>
      <c r="D3" s="18" t="s">
        <v>8</v>
      </c>
      <c r="E3" s="18" t="s">
        <v>8</v>
      </c>
      <c r="F3" s="58"/>
      <c r="G3" s="19" t="s">
        <v>9</v>
      </c>
      <c r="H3" s="20" t="s">
        <v>9</v>
      </c>
    </row>
    <row r="4" spans="1:5" ht="15">
      <c r="A4" s="21"/>
      <c r="B4" s="22"/>
      <c r="C4" s="21"/>
      <c r="D4" s="23"/>
      <c r="E4" s="23"/>
    </row>
    <row r="5" spans="1:5" ht="13.5" customHeight="1">
      <c r="A5" s="21"/>
      <c r="B5" s="59" t="s">
        <v>164</v>
      </c>
      <c r="C5" s="59"/>
      <c r="D5" s="24"/>
      <c r="E5" s="25"/>
    </row>
    <row r="6" spans="1:5" ht="15">
      <c r="A6" s="21"/>
      <c r="B6" s="21"/>
      <c r="C6" s="21"/>
      <c r="D6" s="25"/>
      <c r="E6" s="25"/>
    </row>
    <row r="7" spans="1:5" ht="15">
      <c r="A7" s="21" t="s">
        <v>10</v>
      </c>
      <c r="B7" s="26" t="s">
        <v>11</v>
      </c>
      <c r="C7" s="21"/>
      <c r="D7" s="25"/>
      <c r="E7" s="25"/>
    </row>
    <row r="8" spans="2:5" ht="15">
      <c r="B8" s="27"/>
      <c r="C8" s="1"/>
      <c r="D8" s="25"/>
      <c r="E8" s="25"/>
    </row>
    <row r="9" spans="1:8" ht="15">
      <c r="A9" s="1" t="s">
        <v>12</v>
      </c>
      <c r="B9" s="2" t="s">
        <v>13</v>
      </c>
      <c r="C9" s="3" t="s">
        <v>14</v>
      </c>
      <c r="D9" s="28">
        <v>550</v>
      </c>
      <c r="E9" s="28">
        <v>1300</v>
      </c>
      <c r="F9" s="5">
        <v>120</v>
      </c>
      <c r="G9" s="6">
        <f>D9*F9</f>
        <v>66000</v>
      </c>
      <c r="H9" s="6">
        <f>E9*F9</f>
        <v>156000</v>
      </c>
    </row>
    <row r="10" spans="1:8" ht="16.5">
      <c r="A10" s="29" t="s">
        <v>15</v>
      </c>
      <c r="B10" s="30" t="s">
        <v>16</v>
      </c>
      <c r="C10" s="31" t="s">
        <v>17</v>
      </c>
      <c r="D10" s="32">
        <v>550</v>
      </c>
      <c r="E10" s="32">
        <v>1500</v>
      </c>
      <c r="F10" s="33">
        <v>60</v>
      </c>
      <c r="G10" s="34">
        <f>D10*F10</f>
        <v>33000</v>
      </c>
      <c r="H10" s="34">
        <f>E10*F10</f>
        <v>90000</v>
      </c>
    </row>
    <row r="11" spans="2:8" ht="15">
      <c r="B11" s="35" t="s">
        <v>18</v>
      </c>
      <c r="D11" s="25"/>
      <c r="E11" s="25"/>
      <c r="G11" s="36">
        <f>SUM(G8:G10)</f>
        <v>99000</v>
      </c>
      <c r="H11" s="36">
        <f>SUM(H8:H10)</f>
        <v>246000</v>
      </c>
    </row>
    <row r="12" spans="2:5" ht="15">
      <c r="B12" s="37"/>
      <c r="D12" s="25"/>
      <c r="E12" s="25"/>
    </row>
    <row r="13" spans="1:5" ht="15">
      <c r="A13" s="38" t="s">
        <v>19</v>
      </c>
      <c r="B13" s="39" t="s">
        <v>20</v>
      </c>
      <c r="C13" s="40"/>
      <c r="D13" s="25"/>
      <c r="E13" s="25"/>
    </row>
    <row r="14" spans="1:5" ht="15">
      <c r="A14" s="38"/>
      <c r="B14" s="41"/>
      <c r="D14" s="25"/>
      <c r="E14" s="25"/>
    </row>
    <row r="15" spans="1:8" ht="16.5">
      <c r="A15" s="38" t="s">
        <v>21</v>
      </c>
      <c r="B15" s="37" t="s">
        <v>33</v>
      </c>
      <c r="C15" s="3" t="s">
        <v>17</v>
      </c>
      <c r="D15" s="28">
        <v>0</v>
      </c>
      <c r="E15" s="28">
        <v>3100</v>
      </c>
      <c r="F15" s="5">
        <v>45</v>
      </c>
      <c r="G15" s="6">
        <f aca="true" t="shared" si="0" ref="G15:G22">D15*F15</f>
        <v>0</v>
      </c>
      <c r="H15" s="6">
        <f aca="true" t="shared" si="1" ref="H15:H22">E15*F15</f>
        <v>139500</v>
      </c>
    </row>
    <row r="16" spans="1:8" ht="16.5">
      <c r="A16" s="38" t="s">
        <v>24</v>
      </c>
      <c r="B16" s="37" t="s">
        <v>35</v>
      </c>
      <c r="C16" s="3" t="s">
        <v>17</v>
      </c>
      <c r="D16" s="28">
        <v>0</v>
      </c>
      <c r="E16" s="28">
        <v>1700</v>
      </c>
      <c r="F16" s="5">
        <v>65</v>
      </c>
      <c r="G16" s="6">
        <f t="shared" si="0"/>
        <v>0</v>
      </c>
      <c r="H16" s="6">
        <f t="shared" si="1"/>
        <v>110500</v>
      </c>
    </row>
    <row r="17" spans="1:8" ht="16.5">
      <c r="A17" s="38" t="s">
        <v>26</v>
      </c>
      <c r="B17" s="37" t="s">
        <v>165</v>
      </c>
      <c r="C17" s="3" t="s">
        <v>17</v>
      </c>
      <c r="D17" s="28">
        <v>4500</v>
      </c>
      <c r="E17" s="28">
        <v>18000</v>
      </c>
      <c r="F17" s="5">
        <v>3</v>
      </c>
      <c r="G17" s="6">
        <f t="shared" si="0"/>
        <v>13500</v>
      </c>
      <c r="H17" s="6">
        <f t="shared" si="1"/>
        <v>54000</v>
      </c>
    </row>
    <row r="18" spans="1:8" ht="28.5">
      <c r="A18" s="38" t="s">
        <v>28</v>
      </c>
      <c r="B18" s="37" t="s">
        <v>166</v>
      </c>
      <c r="C18" s="3" t="s">
        <v>17</v>
      </c>
      <c r="D18" s="28">
        <v>2100</v>
      </c>
      <c r="E18" s="28">
        <v>10000</v>
      </c>
      <c r="F18" s="5">
        <v>18</v>
      </c>
      <c r="G18" s="6">
        <f t="shared" si="0"/>
        <v>37800</v>
      </c>
      <c r="H18" s="6">
        <f t="shared" si="1"/>
        <v>180000</v>
      </c>
    </row>
    <row r="19" spans="1:8" ht="15">
      <c r="A19" s="38" t="s">
        <v>30</v>
      </c>
      <c r="B19" s="37" t="s">
        <v>167</v>
      </c>
      <c r="C19" s="3" t="s">
        <v>23</v>
      </c>
      <c r="D19" s="28">
        <v>0</v>
      </c>
      <c r="E19" s="28">
        <v>1000</v>
      </c>
      <c r="F19" s="5">
        <v>10</v>
      </c>
      <c r="G19" s="6">
        <f t="shared" si="0"/>
        <v>0</v>
      </c>
      <c r="H19" s="6">
        <f t="shared" si="1"/>
        <v>10000</v>
      </c>
    </row>
    <row r="20" spans="1:8" ht="15">
      <c r="A20" s="38" t="s">
        <v>32</v>
      </c>
      <c r="B20" s="37" t="s">
        <v>39</v>
      </c>
      <c r="C20" s="3" t="s">
        <v>40</v>
      </c>
      <c r="D20" s="28">
        <v>0</v>
      </c>
      <c r="E20" s="28">
        <v>55000</v>
      </c>
      <c r="F20" s="5">
        <v>1</v>
      </c>
      <c r="G20" s="6">
        <f t="shared" si="0"/>
        <v>0</v>
      </c>
      <c r="H20" s="6">
        <f t="shared" si="1"/>
        <v>55000</v>
      </c>
    </row>
    <row r="21" spans="1:8" ht="15">
      <c r="A21" s="38" t="s">
        <v>34</v>
      </c>
      <c r="B21" s="37" t="s">
        <v>42</v>
      </c>
      <c r="C21" s="3" t="s">
        <v>23</v>
      </c>
      <c r="D21" s="28">
        <v>0</v>
      </c>
      <c r="E21" s="28">
        <v>35000</v>
      </c>
      <c r="F21" s="5">
        <v>1</v>
      </c>
      <c r="G21" s="6">
        <f t="shared" si="0"/>
        <v>0</v>
      </c>
      <c r="H21" s="6">
        <f t="shared" si="1"/>
        <v>35000</v>
      </c>
    </row>
    <row r="22" spans="1:8" ht="15">
      <c r="A22" s="42" t="s">
        <v>32</v>
      </c>
      <c r="B22" s="30" t="s">
        <v>44</v>
      </c>
      <c r="C22" s="31" t="s">
        <v>40</v>
      </c>
      <c r="D22" s="32">
        <v>65000</v>
      </c>
      <c r="E22" s="32">
        <v>120000</v>
      </c>
      <c r="F22" s="33">
        <v>1</v>
      </c>
      <c r="G22" s="34">
        <f t="shared" si="0"/>
        <v>65000</v>
      </c>
      <c r="H22" s="34">
        <f t="shared" si="1"/>
        <v>120000</v>
      </c>
    </row>
    <row r="23" spans="1:8" ht="15">
      <c r="A23" s="38"/>
      <c r="B23" s="41" t="s">
        <v>49</v>
      </c>
      <c r="D23" s="25"/>
      <c r="E23" s="25"/>
      <c r="G23" s="36">
        <f>SUM(G15:G22)</f>
        <v>116300</v>
      </c>
      <c r="H23" s="36">
        <f>SUM(H15:H22)</f>
        <v>704000</v>
      </c>
    </row>
    <row r="24" spans="1:8" ht="15">
      <c r="A24" s="38"/>
      <c r="B24" s="41"/>
      <c r="D24" s="25"/>
      <c r="E24" s="25"/>
      <c r="G24" s="36"/>
      <c r="H24" s="36"/>
    </row>
    <row r="25" spans="1:8" ht="15">
      <c r="A25" s="38" t="s">
        <v>50</v>
      </c>
      <c r="B25" s="39" t="s">
        <v>51</v>
      </c>
      <c r="D25" s="25"/>
      <c r="E25" s="25"/>
      <c r="G25" s="36"/>
      <c r="H25" s="36"/>
    </row>
    <row r="26" spans="1:8" ht="15">
      <c r="A26" s="38"/>
      <c r="B26" s="41"/>
      <c r="D26" s="25"/>
      <c r="E26" s="25"/>
      <c r="G26" s="36"/>
      <c r="H26" s="36"/>
    </row>
    <row r="27" spans="1:8" ht="16.5">
      <c r="A27" s="38" t="s">
        <v>52</v>
      </c>
      <c r="B27" s="37" t="s">
        <v>53</v>
      </c>
      <c r="C27" s="3" t="s">
        <v>17</v>
      </c>
      <c r="D27" s="28">
        <v>1300</v>
      </c>
      <c r="E27" s="28">
        <v>2500</v>
      </c>
      <c r="F27" s="5">
        <v>24</v>
      </c>
      <c r="G27" s="6">
        <f>D27*F27</f>
        <v>31200</v>
      </c>
      <c r="H27" s="6">
        <f>E27*F27</f>
        <v>60000</v>
      </c>
    </row>
    <row r="28" spans="1:8" ht="15">
      <c r="A28" s="38" t="s">
        <v>54</v>
      </c>
      <c r="B28" s="2" t="s">
        <v>168</v>
      </c>
      <c r="C28" s="3" t="s">
        <v>23</v>
      </c>
      <c r="D28" s="28">
        <v>1500000</v>
      </c>
      <c r="E28" s="28">
        <v>0</v>
      </c>
      <c r="F28" s="5">
        <v>1</v>
      </c>
      <c r="G28" s="6">
        <f>D28*F28</f>
        <v>1500000</v>
      </c>
      <c r="H28" s="6">
        <f>E28*F28</f>
        <v>0</v>
      </c>
    </row>
    <row r="29" spans="1:8" ht="15">
      <c r="A29" s="42" t="s">
        <v>56</v>
      </c>
      <c r="B29" s="30" t="s">
        <v>58</v>
      </c>
      <c r="C29" s="31" t="s">
        <v>23</v>
      </c>
      <c r="D29" s="32">
        <v>0</v>
      </c>
      <c r="E29" s="32">
        <v>500000</v>
      </c>
      <c r="F29" s="33">
        <v>1</v>
      </c>
      <c r="G29" s="34">
        <f>D29*F29</f>
        <v>0</v>
      </c>
      <c r="H29" s="34">
        <f>E29*F29</f>
        <v>500000</v>
      </c>
    </row>
    <row r="30" spans="1:8" ht="15">
      <c r="A30" s="43"/>
      <c r="B30" s="41" t="s">
        <v>59</v>
      </c>
      <c r="D30" s="25"/>
      <c r="E30" s="25"/>
      <c r="G30" s="36">
        <f>SUM(G27:G29)</f>
        <v>1531200</v>
      </c>
      <c r="H30" s="36">
        <f>SUM(H27:H29)</f>
        <v>560000</v>
      </c>
    </row>
    <row r="31" spans="1:8" ht="14.25">
      <c r="A31" s="43"/>
      <c r="B31" s="37"/>
      <c r="D31" s="25"/>
      <c r="E31" s="25"/>
      <c r="G31" s="36"/>
      <c r="H31" s="36"/>
    </row>
    <row r="32" spans="1:5" ht="15">
      <c r="A32" s="38" t="s">
        <v>60</v>
      </c>
      <c r="B32" s="39" t="s">
        <v>61</v>
      </c>
      <c r="D32" s="25"/>
      <c r="E32" s="25"/>
    </row>
    <row r="33" spans="1:5" ht="15">
      <c r="A33" s="38"/>
      <c r="B33" s="44"/>
      <c r="D33" s="25"/>
      <c r="E33" s="25"/>
    </row>
    <row r="34" spans="1:8" ht="15">
      <c r="A34" s="38" t="s">
        <v>62</v>
      </c>
      <c r="B34" s="37" t="s">
        <v>169</v>
      </c>
      <c r="C34" s="3" t="s">
        <v>170</v>
      </c>
      <c r="D34" s="25">
        <v>65000</v>
      </c>
      <c r="E34" s="25">
        <v>29500</v>
      </c>
      <c r="F34" s="5">
        <v>3</v>
      </c>
      <c r="G34" s="6">
        <f aca="true" t="shared" si="2" ref="G34:G46">D34*F34</f>
        <v>195000</v>
      </c>
      <c r="H34" s="6">
        <f aca="true" t="shared" si="3" ref="H34:H46">E34*F34</f>
        <v>88500</v>
      </c>
    </row>
    <row r="35" spans="1:8" ht="15">
      <c r="A35" s="38" t="s">
        <v>64</v>
      </c>
      <c r="B35" s="2" t="s">
        <v>171</v>
      </c>
      <c r="C35" s="3" t="s">
        <v>172</v>
      </c>
      <c r="D35" s="25">
        <v>395</v>
      </c>
      <c r="E35" s="25">
        <v>650</v>
      </c>
      <c r="F35" s="5">
        <v>300</v>
      </c>
      <c r="G35" s="6">
        <f t="shared" si="2"/>
        <v>118500</v>
      </c>
      <c r="H35" s="6">
        <f t="shared" si="3"/>
        <v>195000</v>
      </c>
    </row>
    <row r="36" spans="1:8" ht="15">
      <c r="A36" s="38" t="s">
        <v>66</v>
      </c>
      <c r="B36" s="2" t="s">
        <v>173</v>
      </c>
      <c r="C36" s="3" t="s">
        <v>88</v>
      </c>
      <c r="D36" s="25">
        <v>39900</v>
      </c>
      <c r="E36" s="25">
        <v>21000</v>
      </c>
      <c r="F36" s="5">
        <v>15</v>
      </c>
      <c r="G36" s="6">
        <f t="shared" si="2"/>
        <v>598500</v>
      </c>
      <c r="H36" s="6">
        <f t="shared" si="3"/>
        <v>315000</v>
      </c>
    </row>
    <row r="37" spans="1:8" ht="28.5">
      <c r="A37" s="38" t="s">
        <v>68</v>
      </c>
      <c r="B37" s="2" t="s">
        <v>75</v>
      </c>
      <c r="C37" s="3" t="s">
        <v>17</v>
      </c>
      <c r="D37" s="28">
        <v>8790</v>
      </c>
      <c r="E37" s="28">
        <v>5600</v>
      </c>
      <c r="F37" s="5">
        <v>20</v>
      </c>
      <c r="G37" s="6">
        <f t="shared" si="2"/>
        <v>175800</v>
      </c>
      <c r="H37" s="6">
        <f t="shared" si="3"/>
        <v>112000</v>
      </c>
    </row>
    <row r="38" spans="1:8" ht="28.5">
      <c r="A38" s="38" t="s">
        <v>70</v>
      </c>
      <c r="B38" s="2" t="s">
        <v>77</v>
      </c>
      <c r="C38" s="3" t="s">
        <v>17</v>
      </c>
      <c r="D38" s="28">
        <v>8790</v>
      </c>
      <c r="E38" s="28">
        <v>5600</v>
      </c>
      <c r="F38" s="5">
        <v>45</v>
      </c>
      <c r="G38" s="6">
        <f t="shared" si="2"/>
        <v>395550</v>
      </c>
      <c r="H38" s="6">
        <f t="shared" si="3"/>
        <v>252000</v>
      </c>
    </row>
    <row r="39" spans="1:8" ht="16.5">
      <c r="A39" s="38" t="s">
        <v>72</v>
      </c>
      <c r="B39" s="2" t="s">
        <v>79</v>
      </c>
      <c r="C39" s="3" t="s">
        <v>17</v>
      </c>
      <c r="D39" s="28">
        <v>1190</v>
      </c>
      <c r="E39" s="28">
        <v>980</v>
      </c>
      <c r="F39" s="5">
        <v>65</v>
      </c>
      <c r="G39" s="6">
        <f t="shared" si="2"/>
        <v>77350</v>
      </c>
      <c r="H39" s="6">
        <f t="shared" si="3"/>
        <v>63700</v>
      </c>
    </row>
    <row r="40" spans="1:8" ht="28.5">
      <c r="A40" s="38" t="s">
        <v>74</v>
      </c>
      <c r="B40" s="2" t="s">
        <v>81</v>
      </c>
      <c r="C40" s="3" t="s">
        <v>17</v>
      </c>
      <c r="D40" s="28">
        <v>390</v>
      </c>
      <c r="E40" s="28">
        <v>710</v>
      </c>
      <c r="F40" s="5">
        <v>267</v>
      </c>
      <c r="G40" s="6">
        <f t="shared" si="2"/>
        <v>104130</v>
      </c>
      <c r="H40" s="6">
        <f t="shared" si="3"/>
        <v>189570</v>
      </c>
    </row>
    <row r="41" spans="1:8" ht="16.5">
      <c r="A41" s="38" t="s">
        <v>76</v>
      </c>
      <c r="B41" s="2" t="s">
        <v>83</v>
      </c>
      <c r="C41" s="3" t="s">
        <v>17</v>
      </c>
      <c r="D41" s="28">
        <v>795</v>
      </c>
      <c r="E41" s="28">
        <v>560</v>
      </c>
      <c r="F41" s="5">
        <v>202</v>
      </c>
      <c r="G41" s="6">
        <f t="shared" si="2"/>
        <v>160590</v>
      </c>
      <c r="H41" s="6">
        <f t="shared" si="3"/>
        <v>113120</v>
      </c>
    </row>
    <row r="42" spans="1:8" ht="16.5">
      <c r="A42" s="38" t="s">
        <v>78</v>
      </c>
      <c r="B42" s="2" t="s">
        <v>85</v>
      </c>
      <c r="C42" s="3" t="s">
        <v>17</v>
      </c>
      <c r="D42" s="28">
        <v>560</v>
      </c>
      <c r="E42" s="28">
        <v>1120</v>
      </c>
      <c r="F42" s="5">
        <v>267</v>
      </c>
      <c r="G42" s="6">
        <f t="shared" si="2"/>
        <v>149520</v>
      </c>
      <c r="H42" s="6">
        <f t="shared" si="3"/>
        <v>299040</v>
      </c>
    </row>
    <row r="43" spans="1:8" ht="15">
      <c r="A43" s="38" t="s">
        <v>80</v>
      </c>
      <c r="B43" s="2" t="s">
        <v>87</v>
      </c>
      <c r="C43" s="3" t="s">
        <v>88</v>
      </c>
      <c r="D43" s="28">
        <v>19800</v>
      </c>
      <c r="E43" s="28">
        <v>10000</v>
      </c>
      <c r="F43" s="5">
        <v>20</v>
      </c>
      <c r="G43" s="6">
        <f t="shared" si="2"/>
        <v>396000</v>
      </c>
      <c r="H43" s="6">
        <f t="shared" si="3"/>
        <v>200000</v>
      </c>
    </row>
    <row r="44" spans="1:8" ht="28.5">
      <c r="A44" s="38" t="s">
        <v>82</v>
      </c>
      <c r="B44" s="2" t="s">
        <v>90</v>
      </c>
      <c r="C44" s="3" t="s">
        <v>23</v>
      </c>
      <c r="D44" s="28">
        <v>0</v>
      </c>
      <c r="E44" s="28">
        <v>35000</v>
      </c>
      <c r="F44" s="5">
        <v>6</v>
      </c>
      <c r="G44" s="6">
        <f t="shared" si="2"/>
        <v>0</v>
      </c>
      <c r="H44" s="6">
        <f t="shared" si="3"/>
        <v>210000</v>
      </c>
    </row>
    <row r="45" spans="1:8" ht="15">
      <c r="A45" s="38" t="s">
        <v>84</v>
      </c>
      <c r="B45" s="2" t="s">
        <v>92</v>
      </c>
      <c r="C45" s="3" t="s">
        <v>23</v>
      </c>
      <c r="D45" s="28">
        <v>14300</v>
      </c>
      <c r="E45" s="28">
        <v>7600</v>
      </c>
      <c r="F45" s="5">
        <v>6</v>
      </c>
      <c r="G45" s="6">
        <f t="shared" si="2"/>
        <v>85800</v>
      </c>
      <c r="H45" s="6">
        <f t="shared" si="3"/>
        <v>45600</v>
      </c>
    </row>
    <row r="46" spans="1:8" ht="16.5">
      <c r="A46" s="42" t="s">
        <v>93</v>
      </c>
      <c r="B46" s="30" t="s">
        <v>94</v>
      </c>
      <c r="C46" s="31" t="s">
        <v>95</v>
      </c>
      <c r="D46" s="32">
        <v>12800</v>
      </c>
      <c r="E46" s="32">
        <v>3200</v>
      </c>
      <c r="F46" s="33">
        <v>32</v>
      </c>
      <c r="G46" s="34">
        <f t="shared" si="2"/>
        <v>409600</v>
      </c>
      <c r="H46" s="34">
        <f t="shared" si="3"/>
        <v>102400</v>
      </c>
    </row>
    <row r="47" spans="1:8" ht="15">
      <c r="A47" s="38"/>
      <c r="B47" s="35" t="s">
        <v>96</v>
      </c>
      <c r="D47" s="25"/>
      <c r="E47" s="25"/>
      <c r="G47" s="36">
        <f>SUM(G37:G46)</f>
        <v>1954340</v>
      </c>
      <c r="H47" s="36">
        <f>SUM(H37:H46)</f>
        <v>1587430</v>
      </c>
    </row>
    <row r="48" spans="1:5" ht="15">
      <c r="A48" s="38"/>
      <c r="D48" s="25"/>
      <c r="E48" s="25"/>
    </row>
    <row r="49" spans="1:5" ht="15">
      <c r="A49" s="1" t="s">
        <v>97</v>
      </c>
      <c r="B49" s="39" t="s">
        <v>98</v>
      </c>
      <c r="C49" s="40"/>
      <c r="D49" s="25"/>
      <c r="E49" s="25"/>
    </row>
    <row r="50" spans="2:5" ht="15">
      <c r="B50" s="41"/>
      <c r="D50" s="25"/>
      <c r="E50" s="25"/>
    </row>
    <row r="51" spans="1:8" ht="28.5">
      <c r="A51" s="1" t="s">
        <v>99</v>
      </c>
      <c r="B51" s="2" t="s">
        <v>174</v>
      </c>
      <c r="C51" s="3" t="s">
        <v>40</v>
      </c>
      <c r="D51" s="28">
        <v>185000</v>
      </c>
      <c r="E51" s="28">
        <v>65000</v>
      </c>
      <c r="F51" s="5">
        <v>1</v>
      </c>
      <c r="G51" s="6">
        <f aca="true" t="shared" si="4" ref="G51:G63">D51*F51</f>
        <v>185000</v>
      </c>
      <c r="H51" s="6">
        <f aca="true" t="shared" si="5" ref="H51:H63">E51*F51</f>
        <v>65000</v>
      </c>
    </row>
    <row r="52" spans="1:8" ht="28.5">
      <c r="A52" s="1" t="s">
        <v>101</v>
      </c>
      <c r="B52" s="2" t="s">
        <v>102</v>
      </c>
      <c r="C52" s="3" t="s">
        <v>40</v>
      </c>
      <c r="D52" s="28">
        <v>155000</v>
      </c>
      <c r="E52" s="28">
        <v>60000</v>
      </c>
      <c r="F52" s="5">
        <v>1</v>
      </c>
      <c r="G52" s="6">
        <f t="shared" si="4"/>
        <v>155000</v>
      </c>
      <c r="H52" s="6">
        <f t="shared" si="5"/>
        <v>60000</v>
      </c>
    </row>
    <row r="53" spans="1:8" ht="16.5">
      <c r="A53" s="1" t="s">
        <v>103</v>
      </c>
      <c r="B53" s="2" t="s">
        <v>175</v>
      </c>
      <c r="C53" s="3" t="s">
        <v>88</v>
      </c>
      <c r="D53" s="28">
        <v>12980</v>
      </c>
      <c r="E53" s="28">
        <v>6500</v>
      </c>
      <c r="F53" s="45">
        <v>80</v>
      </c>
      <c r="G53" s="6">
        <f t="shared" si="4"/>
        <v>1038400</v>
      </c>
      <c r="H53" s="6">
        <f t="shared" si="5"/>
        <v>520000</v>
      </c>
    </row>
    <row r="54" spans="1:8" ht="42.75">
      <c r="A54" s="1" t="s">
        <v>104</v>
      </c>
      <c r="B54" s="2" t="s">
        <v>176</v>
      </c>
      <c r="C54" s="3" t="s">
        <v>23</v>
      </c>
      <c r="D54" s="28">
        <v>985000</v>
      </c>
      <c r="E54" s="28">
        <v>250000</v>
      </c>
      <c r="F54" s="5">
        <v>1</v>
      </c>
      <c r="G54" s="6">
        <f t="shared" si="4"/>
        <v>985000</v>
      </c>
      <c r="H54" s="6">
        <f t="shared" si="5"/>
        <v>250000</v>
      </c>
    </row>
    <row r="55" spans="1:8" ht="28.5">
      <c r="A55" s="1" t="s">
        <v>105</v>
      </c>
      <c r="B55" s="2" t="s">
        <v>106</v>
      </c>
      <c r="C55" s="3" t="s">
        <v>40</v>
      </c>
      <c r="D55" s="28">
        <v>150000</v>
      </c>
      <c r="E55" s="28">
        <v>45000</v>
      </c>
      <c r="F55" s="5">
        <v>1</v>
      </c>
      <c r="G55" s="6">
        <f t="shared" si="4"/>
        <v>150000</v>
      </c>
      <c r="H55" s="6">
        <f t="shared" si="5"/>
        <v>45000</v>
      </c>
    </row>
    <row r="56" spans="1:8" ht="28.5">
      <c r="A56" s="1" t="s">
        <v>107</v>
      </c>
      <c r="B56" s="2" t="s">
        <v>177</v>
      </c>
      <c r="C56" s="3" t="s">
        <v>40</v>
      </c>
      <c r="D56" s="28">
        <v>250000</v>
      </c>
      <c r="E56" s="28">
        <v>60000</v>
      </c>
      <c r="F56" s="5">
        <v>1</v>
      </c>
      <c r="G56" s="6">
        <f t="shared" si="4"/>
        <v>250000</v>
      </c>
      <c r="H56" s="6">
        <f t="shared" si="5"/>
        <v>60000</v>
      </c>
    </row>
    <row r="57" spans="1:8" ht="43.5" customHeight="1">
      <c r="A57" s="1" t="s">
        <v>108</v>
      </c>
      <c r="B57" s="2" t="s">
        <v>178</v>
      </c>
      <c r="C57" s="3" t="s">
        <v>88</v>
      </c>
      <c r="D57" s="28">
        <v>8741</v>
      </c>
      <c r="E57" s="28">
        <v>4000</v>
      </c>
      <c r="F57" s="5">
        <v>15</v>
      </c>
      <c r="G57" s="6">
        <f t="shared" si="4"/>
        <v>131115</v>
      </c>
      <c r="H57" s="6">
        <f t="shared" si="5"/>
        <v>60000</v>
      </c>
    </row>
    <row r="58" spans="1:8" ht="15">
      <c r="A58" s="1" t="s">
        <v>110</v>
      </c>
      <c r="B58" s="2" t="s">
        <v>111</v>
      </c>
      <c r="C58" s="3" t="s">
        <v>23</v>
      </c>
      <c r="D58" s="28">
        <v>12000</v>
      </c>
      <c r="E58" s="28">
        <v>7000</v>
      </c>
      <c r="F58" s="5">
        <v>4</v>
      </c>
      <c r="G58" s="6">
        <f t="shared" si="4"/>
        <v>48000</v>
      </c>
      <c r="H58" s="6">
        <f t="shared" si="5"/>
        <v>28000</v>
      </c>
    </row>
    <row r="59" spans="1:8" ht="28.5">
      <c r="A59" s="1" t="s">
        <v>112</v>
      </c>
      <c r="B59" s="2" t="s">
        <v>179</v>
      </c>
      <c r="C59" s="3" t="s">
        <v>88</v>
      </c>
      <c r="D59" s="28">
        <v>5200</v>
      </c>
      <c r="E59" s="28">
        <v>3200</v>
      </c>
      <c r="F59" s="5">
        <v>6</v>
      </c>
      <c r="G59" s="6">
        <f t="shared" si="4"/>
        <v>31200</v>
      </c>
      <c r="H59" s="6">
        <f t="shared" si="5"/>
        <v>19200</v>
      </c>
    </row>
    <row r="60" spans="1:8" ht="15">
      <c r="A60" s="1" t="s">
        <v>114</v>
      </c>
      <c r="B60" s="2" t="s">
        <v>117</v>
      </c>
      <c r="C60" s="3" t="s">
        <v>23</v>
      </c>
      <c r="D60" s="28">
        <v>100000</v>
      </c>
      <c r="E60" s="28">
        <v>50000</v>
      </c>
      <c r="F60" s="5">
        <v>1</v>
      </c>
      <c r="G60" s="6">
        <f t="shared" si="4"/>
        <v>100000</v>
      </c>
      <c r="H60" s="6">
        <f t="shared" si="5"/>
        <v>50000</v>
      </c>
    </row>
    <row r="61" spans="1:8" ht="28.5">
      <c r="A61" s="1" t="s">
        <v>116</v>
      </c>
      <c r="B61" s="2" t="s">
        <v>121</v>
      </c>
      <c r="C61" s="3" t="s">
        <v>40</v>
      </c>
      <c r="D61" s="28">
        <v>50000</v>
      </c>
      <c r="E61" s="28">
        <v>30000</v>
      </c>
      <c r="F61" s="5">
        <v>1</v>
      </c>
      <c r="G61" s="6">
        <f t="shared" si="4"/>
        <v>50000</v>
      </c>
      <c r="H61" s="6">
        <f t="shared" si="5"/>
        <v>30000</v>
      </c>
    </row>
    <row r="62" spans="1:8" ht="15">
      <c r="A62" s="1" t="s">
        <v>118</v>
      </c>
      <c r="B62" s="2" t="s">
        <v>123</v>
      </c>
      <c r="C62" s="3" t="s">
        <v>23</v>
      </c>
      <c r="D62" s="28">
        <v>0</v>
      </c>
      <c r="E62" s="28">
        <v>100000</v>
      </c>
      <c r="F62" s="5">
        <v>1</v>
      </c>
      <c r="G62" s="6">
        <f t="shared" si="4"/>
        <v>0</v>
      </c>
      <c r="H62" s="6">
        <f t="shared" si="5"/>
        <v>100000</v>
      </c>
    </row>
    <row r="63" spans="1:8" ht="15">
      <c r="A63" s="29" t="s">
        <v>120</v>
      </c>
      <c r="B63" s="30" t="s">
        <v>124</v>
      </c>
      <c r="C63" s="31" t="s">
        <v>23</v>
      </c>
      <c r="D63" s="32">
        <v>15000</v>
      </c>
      <c r="E63" s="32">
        <v>10000</v>
      </c>
      <c r="F63" s="33">
        <v>3</v>
      </c>
      <c r="G63" s="34">
        <f t="shared" si="4"/>
        <v>45000</v>
      </c>
      <c r="H63" s="34">
        <f t="shared" si="5"/>
        <v>30000</v>
      </c>
    </row>
    <row r="64" spans="2:8" ht="15">
      <c r="B64" s="35" t="s">
        <v>125</v>
      </c>
      <c r="D64" s="25"/>
      <c r="E64" s="25"/>
      <c r="G64" s="36">
        <f>SUM(G51:G63)</f>
        <v>3168715</v>
      </c>
      <c r="H64" s="36">
        <f>SUM(H51:H63)</f>
        <v>1317200</v>
      </c>
    </row>
    <row r="65" spans="4:5" ht="15">
      <c r="D65" s="25"/>
      <c r="E65" s="25"/>
    </row>
    <row r="66" spans="1:5" ht="15">
      <c r="A66" s="1" t="s">
        <v>126</v>
      </c>
      <c r="B66" s="46" t="s">
        <v>127</v>
      </c>
      <c r="D66" s="25"/>
      <c r="E66" s="25"/>
    </row>
    <row r="67" spans="2:5" ht="15">
      <c r="B67" s="46"/>
      <c r="D67" s="25"/>
      <c r="E67" s="25"/>
    </row>
    <row r="68" spans="1:8" ht="15">
      <c r="A68" s="1" t="s">
        <v>128</v>
      </c>
      <c r="B68" s="2" t="s">
        <v>180</v>
      </c>
      <c r="C68" s="3" t="s">
        <v>23</v>
      </c>
      <c r="D68" s="28">
        <v>2300</v>
      </c>
      <c r="E68" s="28">
        <v>5000</v>
      </c>
      <c r="F68" s="5">
        <v>8</v>
      </c>
      <c r="G68" s="6">
        <f aca="true" t="shared" si="6" ref="G68:G74">D68*F68</f>
        <v>18400</v>
      </c>
      <c r="H68" s="6">
        <f aca="true" t="shared" si="7" ref="H68:H74">E68*F68</f>
        <v>40000</v>
      </c>
    </row>
    <row r="69" spans="1:8" ht="15">
      <c r="A69" s="1" t="s">
        <v>136</v>
      </c>
      <c r="B69" s="2" t="s">
        <v>137</v>
      </c>
      <c r="C69" s="3" t="s">
        <v>23</v>
      </c>
      <c r="D69" s="28">
        <v>150000</v>
      </c>
      <c r="E69" s="28">
        <v>120000</v>
      </c>
      <c r="F69" s="5">
        <v>1</v>
      </c>
      <c r="G69" s="6">
        <f t="shared" si="6"/>
        <v>150000</v>
      </c>
      <c r="H69" s="6">
        <f t="shared" si="7"/>
        <v>120000</v>
      </c>
    </row>
    <row r="70" spans="1:8" ht="15">
      <c r="A70" s="1" t="s">
        <v>138</v>
      </c>
      <c r="B70" s="2" t="s">
        <v>181</v>
      </c>
      <c r="C70" s="3" t="s">
        <v>23</v>
      </c>
      <c r="D70" s="28">
        <v>3910000</v>
      </c>
      <c r="E70" s="28">
        <v>340000</v>
      </c>
      <c r="F70" s="5">
        <v>1</v>
      </c>
      <c r="G70" s="6">
        <f t="shared" si="6"/>
        <v>3910000</v>
      </c>
      <c r="H70" s="6">
        <f t="shared" si="7"/>
        <v>340000</v>
      </c>
    </row>
    <row r="71" spans="1:8" ht="28.5">
      <c r="A71" s="1" t="s">
        <v>140</v>
      </c>
      <c r="B71" s="2" t="s">
        <v>141</v>
      </c>
      <c r="C71" s="3" t="s">
        <v>88</v>
      </c>
      <c r="D71" s="28">
        <v>17500</v>
      </c>
      <c r="E71" s="28">
        <v>7500</v>
      </c>
      <c r="F71" s="5">
        <v>60</v>
      </c>
      <c r="G71" s="6">
        <f t="shared" si="6"/>
        <v>1050000</v>
      </c>
      <c r="H71" s="6">
        <f t="shared" si="7"/>
        <v>450000</v>
      </c>
    </row>
    <row r="72" spans="1:8" ht="28.5">
      <c r="A72" s="1" t="s">
        <v>142</v>
      </c>
      <c r="B72" s="2" t="s">
        <v>182</v>
      </c>
      <c r="C72" s="3" t="s">
        <v>23</v>
      </c>
      <c r="D72" s="28">
        <v>1240000</v>
      </c>
      <c r="E72" s="28">
        <v>340000</v>
      </c>
      <c r="F72" s="5">
        <v>1</v>
      </c>
      <c r="G72" s="6">
        <f t="shared" si="6"/>
        <v>1240000</v>
      </c>
      <c r="H72" s="6">
        <f t="shared" si="7"/>
        <v>340000</v>
      </c>
    </row>
    <row r="73" spans="1:8" ht="28.5">
      <c r="A73" s="1" t="s">
        <v>143</v>
      </c>
      <c r="B73" s="2" t="s">
        <v>183</v>
      </c>
      <c r="C73" s="3" t="s">
        <v>23</v>
      </c>
      <c r="D73" s="28">
        <v>455000</v>
      </c>
      <c r="E73" s="28">
        <v>65000</v>
      </c>
      <c r="F73" s="5">
        <v>1</v>
      </c>
      <c r="G73" s="6">
        <f t="shared" si="6"/>
        <v>455000</v>
      </c>
      <c r="H73" s="6">
        <f t="shared" si="7"/>
        <v>65000</v>
      </c>
    </row>
    <row r="74" spans="1:8" ht="28.5">
      <c r="A74" s="29" t="s">
        <v>145</v>
      </c>
      <c r="B74" s="30" t="s">
        <v>146</v>
      </c>
      <c r="C74" s="31" t="s">
        <v>23</v>
      </c>
      <c r="D74" s="32">
        <v>385000</v>
      </c>
      <c r="E74" s="32">
        <v>65000</v>
      </c>
      <c r="F74" s="33">
        <v>2</v>
      </c>
      <c r="G74" s="34">
        <f t="shared" si="6"/>
        <v>770000</v>
      </c>
      <c r="H74" s="34">
        <f t="shared" si="7"/>
        <v>130000</v>
      </c>
    </row>
    <row r="75" spans="2:8" ht="15">
      <c r="B75" s="35" t="s">
        <v>147</v>
      </c>
      <c r="D75" s="25"/>
      <c r="G75" s="36">
        <f>SUM(G68:G74)</f>
        <v>7593400</v>
      </c>
      <c r="H75" s="36">
        <f>SUM(H68:H74)</f>
        <v>1485000</v>
      </c>
    </row>
    <row r="76" ht="15">
      <c r="D76" s="25"/>
    </row>
    <row r="77" spans="1:4" ht="15">
      <c r="A77" s="1" t="s">
        <v>148</v>
      </c>
      <c r="B77" s="46" t="s">
        <v>149</v>
      </c>
      <c r="D77" s="25"/>
    </row>
    <row r="78" ht="15">
      <c r="D78" s="25"/>
    </row>
    <row r="79" spans="1:8" ht="15">
      <c r="A79" s="1" t="s">
        <v>150</v>
      </c>
      <c r="B79" s="2" t="s">
        <v>151</v>
      </c>
      <c r="C79" s="3" t="s">
        <v>23</v>
      </c>
      <c r="D79" s="28"/>
      <c r="E79" s="48">
        <v>400000</v>
      </c>
      <c r="F79" s="5">
        <v>1</v>
      </c>
      <c r="G79" s="6">
        <f>D79*F79</f>
        <v>0</v>
      </c>
      <c r="H79" s="6">
        <f>E79*F79</f>
        <v>400000</v>
      </c>
    </row>
    <row r="80" spans="1:8" ht="15">
      <c r="A80" s="1" t="s">
        <v>152</v>
      </c>
      <c r="B80" s="2" t="s">
        <v>184</v>
      </c>
      <c r="C80" s="3" t="s">
        <v>23</v>
      </c>
      <c r="D80" s="28"/>
      <c r="E80" s="48">
        <v>100000</v>
      </c>
      <c r="F80" s="5">
        <v>1</v>
      </c>
      <c r="G80" s="6">
        <f>D80*F80</f>
        <v>0</v>
      </c>
      <c r="H80" s="6">
        <f>E80*F80</f>
        <v>100000</v>
      </c>
    </row>
    <row r="81" spans="1:8" ht="15">
      <c r="A81" s="1" t="s">
        <v>154</v>
      </c>
      <c r="B81" s="2" t="s">
        <v>153</v>
      </c>
      <c r="C81" s="3" t="s">
        <v>23</v>
      </c>
      <c r="D81" s="28"/>
      <c r="E81" s="48">
        <v>200000</v>
      </c>
      <c r="F81" s="5">
        <v>1</v>
      </c>
      <c r="G81" s="6">
        <f>D81*F81</f>
        <v>0</v>
      </c>
      <c r="H81" s="6">
        <f>E81*F81</f>
        <v>200000</v>
      </c>
    </row>
    <row r="82" spans="1:8" ht="15">
      <c r="A82" s="1" t="s">
        <v>156</v>
      </c>
      <c r="B82" s="2" t="s">
        <v>155</v>
      </c>
      <c r="C82" s="3" t="s">
        <v>23</v>
      </c>
      <c r="D82" s="28"/>
      <c r="E82" s="48">
        <v>150000</v>
      </c>
      <c r="F82" s="5">
        <v>1</v>
      </c>
      <c r="G82" s="6">
        <f>D82*F82</f>
        <v>0</v>
      </c>
      <c r="H82" s="6">
        <f>E82*F82</f>
        <v>150000</v>
      </c>
    </row>
    <row r="83" spans="1:8" ht="15">
      <c r="A83" s="29" t="s">
        <v>185</v>
      </c>
      <c r="B83" s="30" t="s">
        <v>157</v>
      </c>
      <c r="C83" s="31" t="s">
        <v>23</v>
      </c>
      <c r="D83" s="32"/>
      <c r="E83" s="49">
        <v>150000</v>
      </c>
      <c r="F83" s="33">
        <v>1</v>
      </c>
      <c r="G83" s="34">
        <f>D83*F83</f>
        <v>0</v>
      </c>
      <c r="H83" s="34">
        <f>E83*F83</f>
        <v>150000</v>
      </c>
    </row>
    <row r="84" spans="2:8" ht="15">
      <c r="B84" s="35" t="s">
        <v>158</v>
      </c>
      <c r="D84" s="25"/>
      <c r="G84" s="36">
        <f>SUM(G79:G83)</f>
        <v>0</v>
      </c>
      <c r="H84" s="36">
        <f>SUM(H79:H83)</f>
        <v>1000000</v>
      </c>
    </row>
    <row r="85" ht="15">
      <c r="D85" s="25"/>
    </row>
    <row r="86" ht="15">
      <c r="D86" s="25"/>
    </row>
    <row r="87" spans="2:8" ht="15">
      <c r="B87" s="35" t="s">
        <v>159</v>
      </c>
      <c r="C87" s="1"/>
      <c r="D87" s="50"/>
      <c r="E87" s="51"/>
      <c r="F87" s="52"/>
      <c r="G87" s="36">
        <f>SUM(G9:G84)/2</f>
        <v>14918955</v>
      </c>
      <c r="H87" s="36">
        <f>SUM(H9:H84)/2</f>
        <v>7198880</v>
      </c>
    </row>
    <row r="88" spans="2:8" ht="15">
      <c r="B88" s="35"/>
      <c r="C88" s="1"/>
      <c r="D88" s="50"/>
      <c r="E88" s="51"/>
      <c r="F88" s="52"/>
      <c r="G88" s="36"/>
      <c r="H88" s="36"/>
    </row>
    <row r="89" spans="2:8" ht="15">
      <c r="B89" s="35"/>
      <c r="C89" s="1"/>
      <c r="D89" s="50"/>
      <c r="E89" s="51"/>
      <c r="F89" s="52"/>
      <c r="G89" s="36"/>
      <c r="H89" s="36"/>
    </row>
    <row r="90" spans="2:8" ht="15">
      <c r="B90" s="35" t="s">
        <v>160</v>
      </c>
      <c r="C90" s="1"/>
      <c r="D90" s="50"/>
      <c r="E90" s="51"/>
      <c r="F90" s="52"/>
      <c r="G90" s="36"/>
      <c r="H90" s="36">
        <f>G87+H87</f>
        <v>22117835</v>
      </c>
    </row>
    <row r="91" spans="2:8" ht="15">
      <c r="B91" s="35"/>
      <c r="C91" s="1"/>
      <c r="D91" s="50"/>
      <c r="E91" s="51"/>
      <c r="F91" s="52"/>
      <c r="G91" s="36"/>
      <c r="H91" s="36"/>
    </row>
    <row r="92" spans="2:8" ht="15">
      <c r="B92" s="35"/>
      <c r="C92" s="1"/>
      <c r="D92" s="50"/>
      <c r="E92" s="51"/>
      <c r="F92" s="52"/>
      <c r="G92" s="36"/>
      <c r="H92" s="36"/>
    </row>
    <row r="93" spans="2:8" ht="15">
      <c r="B93" s="35" t="s">
        <v>161</v>
      </c>
      <c r="C93" s="1"/>
      <c r="D93" s="50"/>
      <c r="E93" s="51"/>
      <c r="F93" s="52"/>
      <c r="G93" s="36"/>
      <c r="H93" s="53">
        <f>H90</f>
        <v>22117835</v>
      </c>
    </row>
    <row r="94" spans="2:8" ht="15">
      <c r="B94" s="35"/>
      <c r="C94" s="1"/>
      <c r="D94" s="50"/>
      <c r="E94" s="51"/>
      <c r="F94" s="52"/>
      <c r="G94" s="36"/>
      <c r="H94" s="36"/>
    </row>
    <row r="95" spans="2:8" ht="15">
      <c r="B95" s="35" t="s">
        <v>162</v>
      </c>
      <c r="C95" s="1"/>
      <c r="D95" s="50"/>
      <c r="E95" s="51"/>
      <c r="F95" s="52"/>
      <c r="G95" s="36"/>
      <c r="H95" s="53">
        <f>H93*0.27</f>
        <v>5971815.45</v>
      </c>
    </row>
    <row r="96" spans="2:8" ht="15">
      <c r="B96" s="35"/>
      <c r="C96" s="1"/>
      <c r="D96" s="50"/>
      <c r="E96" s="51"/>
      <c r="F96" s="52"/>
      <c r="G96" s="36"/>
      <c r="H96" s="36"/>
    </row>
    <row r="97" spans="2:8" ht="15">
      <c r="B97" s="35" t="s">
        <v>163</v>
      </c>
      <c r="C97" s="1"/>
      <c r="D97" s="50"/>
      <c r="E97" s="51"/>
      <c r="F97" s="52"/>
      <c r="G97" s="36"/>
      <c r="H97" s="53">
        <f>H93+H95</f>
        <v>28089650.45</v>
      </c>
    </row>
  </sheetData>
  <sheetProtection selectLockedCells="1" selectUnlockedCells="1"/>
  <mergeCells count="3">
    <mergeCell ref="C1:C2"/>
    <mergeCell ref="F1:F3"/>
    <mergeCell ref="B5:C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3" manualBreakCount="3">
    <brk id="30" max="255" man="1"/>
    <brk id="47" max="255" man="1"/>
    <brk id="6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74">
      <selection activeCell="D100" sqref="D100"/>
    </sheetView>
  </sheetViews>
  <sheetFormatPr defaultColWidth="16.00390625" defaultRowHeight="12.75"/>
  <cols>
    <col min="1" max="1" width="16.00390625" style="1" customWidth="1"/>
    <col min="2" max="2" width="59.421875" style="2" customWidth="1"/>
    <col min="3" max="3" width="8.7109375" style="3" customWidth="1"/>
    <col min="4" max="5" width="10.7109375" style="4" customWidth="1"/>
    <col min="6" max="6" width="8.00390625" style="5" customWidth="1"/>
    <col min="7" max="8" width="13.7109375" style="6" customWidth="1"/>
    <col min="9" max="255" width="11.421875" style="0" customWidth="1"/>
  </cols>
  <sheetData>
    <row r="1" spans="1:8" ht="13.5" customHeight="1">
      <c r="A1" s="7"/>
      <c r="B1" s="8"/>
      <c r="C1" s="57" t="s">
        <v>0</v>
      </c>
      <c r="D1" s="9" t="s">
        <v>1</v>
      </c>
      <c r="E1" s="9" t="s">
        <v>1</v>
      </c>
      <c r="F1" s="58" t="s">
        <v>2</v>
      </c>
      <c r="G1" s="10" t="s">
        <v>1</v>
      </c>
      <c r="H1" s="11" t="s">
        <v>1</v>
      </c>
    </row>
    <row r="2" spans="1:8" ht="15">
      <c r="A2" s="12" t="s">
        <v>3</v>
      </c>
      <c r="B2" s="12" t="s">
        <v>4</v>
      </c>
      <c r="C2" s="57"/>
      <c r="D2" s="13" t="s">
        <v>5</v>
      </c>
      <c r="E2" s="13" t="s">
        <v>6</v>
      </c>
      <c r="F2" s="58"/>
      <c r="G2" s="14" t="s">
        <v>5</v>
      </c>
      <c r="H2" s="15" t="s">
        <v>6</v>
      </c>
    </row>
    <row r="3" spans="1:8" ht="15">
      <c r="A3" s="16"/>
      <c r="B3" s="17"/>
      <c r="C3" s="16" t="s">
        <v>7</v>
      </c>
      <c r="D3" s="18" t="s">
        <v>8</v>
      </c>
      <c r="E3" s="18" t="s">
        <v>8</v>
      </c>
      <c r="F3" s="58"/>
      <c r="G3" s="19" t="s">
        <v>9</v>
      </c>
      <c r="H3" s="20" t="s">
        <v>9</v>
      </c>
    </row>
    <row r="4" spans="1:5" ht="15">
      <c r="A4" s="21"/>
      <c r="B4" s="22"/>
      <c r="C4" s="21"/>
      <c r="D4" s="23"/>
      <c r="E4" s="23"/>
    </row>
    <row r="5" spans="1:5" ht="13.5" customHeight="1">
      <c r="A5" s="21"/>
      <c r="B5" s="59" t="s">
        <v>186</v>
      </c>
      <c r="C5" s="59"/>
      <c r="D5" s="24"/>
      <c r="E5" s="25"/>
    </row>
    <row r="6" spans="1:5" ht="15">
      <c r="A6" s="21"/>
      <c r="B6" s="21"/>
      <c r="C6" s="21"/>
      <c r="D6" s="25"/>
      <c r="E6" s="25"/>
    </row>
    <row r="7" spans="1:5" ht="15">
      <c r="A7" s="21" t="s">
        <v>10</v>
      </c>
      <c r="B7" s="26" t="s">
        <v>11</v>
      </c>
      <c r="C7" s="21"/>
      <c r="D7" s="25"/>
      <c r="E7" s="25"/>
    </row>
    <row r="8" spans="2:5" ht="15">
      <c r="B8" s="27"/>
      <c r="C8" s="1"/>
      <c r="D8" s="25"/>
      <c r="E8" s="25"/>
    </row>
    <row r="9" spans="1:8" ht="15">
      <c r="A9" s="1" t="s">
        <v>12</v>
      </c>
      <c r="B9" s="2" t="s">
        <v>13</v>
      </c>
      <c r="C9" s="3" t="s">
        <v>14</v>
      </c>
      <c r="D9" s="28">
        <v>550</v>
      </c>
      <c r="E9" s="28">
        <v>1300</v>
      </c>
      <c r="F9" s="5">
        <v>120</v>
      </c>
      <c r="G9" s="6">
        <f>D9*F9</f>
        <v>66000</v>
      </c>
      <c r="H9" s="6">
        <f>E9*F9</f>
        <v>156000</v>
      </c>
    </row>
    <row r="10" spans="1:8" ht="16.5">
      <c r="A10" s="29" t="s">
        <v>15</v>
      </c>
      <c r="B10" s="30" t="s">
        <v>16</v>
      </c>
      <c r="C10" s="31" t="s">
        <v>17</v>
      </c>
      <c r="D10" s="32">
        <v>550</v>
      </c>
      <c r="E10" s="32">
        <v>1500</v>
      </c>
      <c r="F10" s="33">
        <v>60</v>
      </c>
      <c r="G10" s="34">
        <f>D10*F10</f>
        <v>33000</v>
      </c>
      <c r="H10" s="34">
        <f>E10*F10</f>
        <v>90000</v>
      </c>
    </row>
    <row r="11" spans="2:8" ht="15">
      <c r="B11" s="35" t="s">
        <v>18</v>
      </c>
      <c r="D11" s="25"/>
      <c r="E11" s="25"/>
      <c r="G11" s="36">
        <f>SUM(G8:G10)</f>
        <v>99000</v>
      </c>
      <c r="H11" s="36">
        <f>SUM(H8:H10)</f>
        <v>246000</v>
      </c>
    </row>
    <row r="12" spans="2:5" ht="15">
      <c r="B12" s="37"/>
      <c r="D12" s="25"/>
      <c r="E12" s="25"/>
    </row>
    <row r="13" spans="1:5" ht="15">
      <c r="A13" s="38" t="s">
        <v>19</v>
      </c>
      <c r="B13" s="39" t="s">
        <v>20</v>
      </c>
      <c r="C13" s="40"/>
      <c r="D13" s="25"/>
      <c r="E13" s="25"/>
    </row>
    <row r="14" spans="1:5" ht="15">
      <c r="A14" s="38"/>
      <c r="B14" s="41"/>
      <c r="D14" s="25"/>
      <c r="E14" s="25"/>
    </row>
    <row r="15" spans="1:8" ht="16.5">
      <c r="A15" s="38" t="s">
        <v>21</v>
      </c>
      <c r="B15" s="37" t="s">
        <v>33</v>
      </c>
      <c r="C15" s="3" t="s">
        <v>17</v>
      </c>
      <c r="D15" s="28">
        <v>0</v>
      </c>
      <c r="E15" s="28">
        <v>3100</v>
      </c>
      <c r="F15" s="5">
        <v>80</v>
      </c>
      <c r="G15" s="6">
        <f>D15*E15</f>
        <v>0</v>
      </c>
      <c r="H15" s="6">
        <f>E15*F15</f>
        <v>248000</v>
      </c>
    </row>
    <row r="16" spans="1:8" ht="16.5">
      <c r="A16" s="38" t="s">
        <v>24</v>
      </c>
      <c r="B16" s="37" t="s">
        <v>35</v>
      </c>
      <c r="C16" s="3" t="s">
        <v>17</v>
      </c>
      <c r="D16" s="28">
        <v>0</v>
      </c>
      <c r="E16" s="28">
        <v>1700</v>
      </c>
      <c r="F16" s="5">
        <v>80</v>
      </c>
      <c r="G16" s="6">
        <f aca="true" t="shared" si="0" ref="G16:G22">D16*F16</f>
        <v>0</v>
      </c>
      <c r="H16" s="6">
        <f aca="true" t="shared" si="1" ref="H16:H22">E16*F16</f>
        <v>136000</v>
      </c>
    </row>
    <row r="17" spans="1:8" ht="16.5">
      <c r="A17" s="38" t="s">
        <v>26</v>
      </c>
      <c r="B17" s="37" t="s">
        <v>165</v>
      </c>
      <c r="C17" s="3" t="s">
        <v>17</v>
      </c>
      <c r="D17" s="28">
        <v>4500</v>
      </c>
      <c r="E17" s="28">
        <v>18000</v>
      </c>
      <c r="F17" s="5">
        <v>3</v>
      </c>
      <c r="G17" s="6">
        <f t="shared" si="0"/>
        <v>13500</v>
      </c>
      <c r="H17" s="6">
        <f t="shared" si="1"/>
        <v>54000</v>
      </c>
    </row>
    <row r="18" spans="1:8" ht="28.5">
      <c r="A18" s="38" t="s">
        <v>28</v>
      </c>
      <c r="B18" s="37" t="s">
        <v>166</v>
      </c>
      <c r="C18" s="3" t="s">
        <v>170</v>
      </c>
      <c r="D18" s="28">
        <v>2100</v>
      </c>
      <c r="E18" s="28">
        <v>10000</v>
      </c>
      <c r="F18" s="5">
        <v>24</v>
      </c>
      <c r="G18" s="6">
        <f t="shared" si="0"/>
        <v>50400</v>
      </c>
      <c r="H18" s="6">
        <f t="shared" si="1"/>
        <v>240000</v>
      </c>
    </row>
    <row r="19" spans="1:8" ht="15">
      <c r="A19" s="38" t="s">
        <v>30</v>
      </c>
      <c r="B19" s="37" t="s">
        <v>167</v>
      </c>
      <c r="C19" s="3" t="s">
        <v>23</v>
      </c>
      <c r="D19" s="28">
        <v>0</v>
      </c>
      <c r="E19" s="28">
        <v>1000</v>
      </c>
      <c r="F19" s="5">
        <v>15</v>
      </c>
      <c r="G19" s="6">
        <f t="shared" si="0"/>
        <v>0</v>
      </c>
      <c r="H19" s="6">
        <f t="shared" si="1"/>
        <v>15000</v>
      </c>
    </row>
    <row r="20" spans="1:8" ht="15">
      <c r="A20" s="38" t="s">
        <v>32</v>
      </c>
      <c r="B20" s="37" t="s">
        <v>39</v>
      </c>
      <c r="C20" s="3" t="s">
        <v>40</v>
      </c>
      <c r="D20" s="28">
        <v>0</v>
      </c>
      <c r="E20" s="28">
        <v>55000</v>
      </c>
      <c r="F20" s="5">
        <v>1</v>
      </c>
      <c r="G20" s="6">
        <f t="shared" si="0"/>
        <v>0</v>
      </c>
      <c r="H20" s="6">
        <f t="shared" si="1"/>
        <v>55000</v>
      </c>
    </row>
    <row r="21" spans="1:8" ht="15">
      <c r="A21" s="38" t="s">
        <v>34</v>
      </c>
      <c r="B21" s="37" t="s">
        <v>42</v>
      </c>
      <c r="C21" s="3" t="s">
        <v>23</v>
      </c>
      <c r="D21" s="28">
        <v>0</v>
      </c>
      <c r="E21" s="28">
        <v>35000</v>
      </c>
      <c r="F21" s="5">
        <v>1</v>
      </c>
      <c r="G21" s="6">
        <f t="shared" si="0"/>
        <v>0</v>
      </c>
      <c r="H21" s="6">
        <f t="shared" si="1"/>
        <v>35000</v>
      </c>
    </row>
    <row r="22" spans="1:8" ht="15">
      <c r="A22" s="42" t="s">
        <v>36</v>
      </c>
      <c r="B22" s="30" t="s">
        <v>187</v>
      </c>
      <c r="C22" s="31" t="s">
        <v>40</v>
      </c>
      <c r="D22" s="32">
        <v>120000</v>
      </c>
      <c r="E22" s="32">
        <v>300000</v>
      </c>
      <c r="F22" s="33">
        <v>1</v>
      </c>
      <c r="G22" s="34">
        <f t="shared" si="0"/>
        <v>120000</v>
      </c>
      <c r="H22" s="34">
        <f t="shared" si="1"/>
        <v>300000</v>
      </c>
    </row>
    <row r="23" spans="1:8" ht="15">
      <c r="A23" s="38"/>
      <c r="B23" s="41" t="s">
        <v>49</v>
      </c>
      <c r="D23" s="25"/>
      <c r="E23" s="25"/>
      <c r="G23" s="36">
        <f>SUM(G15:G22)</f>
        <v>183900</v>
      </c>
      <c r="H23" s="36">
        <f>SUM(H15:H22)</f>
        <v>1083000</v>
      </c>
    </row>
    <row r="24" spans="1:8" ht="15">
      <c r="A24" s="38"/>
      <c r="B24" s="41"/>
      <c r="D24" s="25"/>
      <c r="E24" s="25"/>
      <c r="G24" s="36"/>
      <c r="H24" s="36"/>
    </row>
    <row r="25" spans="1:8" ht="15">
      <c r="A25" s="38" t="s">
        <v>50</v>
      </c>
      <c r="B25" s="39" t="s">
        <v>51</v>
      </c>
      <c r="D25" s="25"/>
      <c r="E25" s="25"/>
      <c r="G25" s="36"/>
      <c r="H25" s="36"/>
    </row>
    <row r="26" spans="1:8" ht="15">
      <c r="A26" s="38"/>
      <c r="B26" s="41"/>
      <c r="D26" s="25"/>
      <c r="E26" s="25"/>
      <c r="G26" s="36"/>
      <c r="H26" s="36"/>
    </row>
    <row r="27" spans="1:8" ht="16.5">
      <c r="A27" s="38" t="s">
        <v>52</v>
      </c>
      <c r="B27" s="37" t="s">
        <v>53</v>
      </c>
      <c r="C27" s="3" t="s">
        <v>17</v>
      </c>
      <c r="D27" s="28">
        <v>1300</v>
      </c>
      <c r="E27" s="28">
        <v>2500</v>
      </c>
      <c r="F27" s="5">
        <v>24</v>
      </c>
      <c r="G27" s="6">
        <f>D27*F27</f>
        <v>31200</v>
      </c>
      <c r="H27" s="6">
        <f>E27*F27</f>
        <v>60000</v>
      </c>
    </row>
    <row r="28" spans="1:8" ht="15">
      <c r="A28" s="38" t="s">
        <v>54</v>
      </c>
      <c r="B28" s="2" t="s">
        <v>188</v>
      </c>
      <c r="C28" s="3" t="s">
        <v>23</v>
      </c>
      <c r="D28" s="28">
        <v>500000</v>
      </c>
      <c r="E28" s="28">
        <v>0</v>
      </c>
      <c r="F28" s="5">
        <v>1</v>
      </c>
      <c r="G28" s="6">
        <f>D28*F28</f>
        <v>500000</v>
      </c>
      <c r="H28" s="6">
        <f>E28*F28</f>
        <v>0</v>
      </c>
    </row>
    <row r="29" spans="1:8" ht="15">
      <c r="A29" s="42" t="s">
        <v>56</v>
      </c>
      <c r="B29" s="30" t="s">
        <v>58</v>
      </c>
      <c r="C29" s="31" t="s">
        <v>23</v>
      </c>
      <c r="D29" s="32">
        <v>0</v>
      </c>
      <c r="E29" s="32">
        <v>500000</v>
      </c>
      <c r="F29" s="33">
        <v>1</v>
      </c>
      <c r="G29" s="34">
        <f>D29*F29</f>
        <v>0</v>
      </c>
      <c r="H29" s="34">
        <f>E29*F29</f>
        <v>500000</v>
      </c>
    </row>
    <row r="30" spans="1:8" ht="15">
      <c r="A30" s="43"/>
      <c r="B30" s="41" t="s">
        <v>59</v>
      </c>
      <c r="D30" s="25"/>
      <c r="E30" s="25"/>
      <c r="G30" s="36">
        <f>SUM(G27:G29)</f>
        <v>531200</v>
      </c>
      <c r="H30" s="36">
        <f>SUM(H27:H29)</f>
        <v>560000</v>
      </c>
    </row>
    <row r="31" spans="1:8" ht="14.25">
      <c r="A31" s="43"/>
      <c r="B31" s="37"/>
      <c r="D31" s="25"/>
      <c r="E31" s="25"/>
      <c r="G31" s="36"/>
      <c r="H31" s="36"/>
    </row>
    <row r="32" spans="1:5" ht="15">
      <c r="A32" s="38" t="s">
        <v>60</v>
      </c>
      <c r="B32" s="39" t="s">
        <v>61</v>
      </c>
      <c r="D32" s="25"/>
      <c r="E32" s="25"/>
    </row>
    <row r="33" spans="1:5" ht="15">
      <c r="A33" s="38"/>
      <c r="B33" s="44"/>
      <c r="D33" s="25"/>
      <c r="E33" s="25"/>
    </row>
    <row r="34" spans="1:8" ht="16.5">
      <c r="A34" s="38" t="s">
        <v>62</v>
      </c>
      <c r="B34" s="37" t="s">
        <v>169</v>
      </c>
      <c r="C34" s="3" t="s">
        <v>17</v>
      </c>
      <c r="D34" s="25">
        <v>65000</v>
      </c>
      <c r="E34" s="25">
        <v>29500</v>
      </c>
      <c r="F34" s="5">
        <v>3</v>
      </c>
      <c r="G34" s="6">
        <f aca="true" t="shared" si="2" ref="G34:G46">D34*F34</f>
        <v>195000</v>
      </c>
      <c r="H34" s="6">
        <f aca="true" t="shared" si="3" ref="H34:H46">E34*F34</f>
        <v>88500</v>
      </c>
    </row>
    <row r="35" spans="1:8" ht="15">
      <c r="A35" s="38" t="s">
        <v>64</v>
      </c>
      <c r="B35" s="2" t="s">
        <v>171</v>
      </c>
      <c r="C35" s="3" t="s">
        <v>172</v>
      </c>
      <c r="D35" s="25">
        <v>395</v>
      </c>
      <c r="E35" s="25">
        <v>650</v>
      </c>
      <c r="F35" s="5">
        <v>300</v>
      </c>
      <c r="G35" s="6">
        <f t="shared" si="2"/>
        <v>118500</v>
      </c>
      <c r="H35" s="6">
        <f t="shared" si="3"/>
        <v>195000</v>
      </c>
    </row>
    <row r="36" spans="1:8" ht="15">
      <c r="A36" s="38" t="s">
        <v>66</v>
      </c>
      <c r="B36" s="2" t="s">
        <v>173</v>
      </c>
      <c r="C36" s="3" t="s">
        <v>88</v>
      </c>
      <c r="D36" s="25">
        <v>39900</v>
      </c>
      <c r="E36" s="25">
        <v>21000</v>
      </c>
      <c r="F36" s="5">
        <v>24</v>
      </c>
      <c r="G36" s="6">
        <f t="shared" si="2"/>
        <v>957600</v>
      </c>
      <c r="H36" s="6">
        <f t="shared" si="3"/>
        <v>504000</v>
      </c>
    </row>
    <row r="37" spans="1:8" ht="28.5">
      <c r="A37" s="38" t="s">
        <v>68</v>
      </c>
      <c r="B37" s="2" t="s">
        <v>77</v>
      </c>
      <c r="C37" s="3" t="s">
        <v>17</v>
      </c>
      <c r="D37" s="28">
        <v>8790</v>
      </c>
      <c r="E37" s="28">
        <v>5600</v>
      </c>
      <c r="F37" s="5">
        <v>80</v>
      </c>
      <c r="G37" s="6">
        <f t="shared" si="2"/>
        <v>703200</v>
      </c>
      <c r="H37" s="6">
        <f t="shared" si="3"/>
        <v>448000</v>
      </c>
    </row>
    <row r="38" spans="1:8" ht="16.5">
      <c r="A38" s="38" t="s">
        <v>70</v>
      </c>
      <c r="B38" s="2" t="s">
        <v>79</v>
      </c>
      <c r="C38" s="3" t="s">
        <v>17</v>
      </c>
      <c r="D38" s="28">
        <v>8790</v>
      </c>
      <c r="E38" s="28">
        <v>5600</v>
      </c>
      <c r="F38" s="5">
        <v>80</v>
      </c>
      <c r="G38" s="6">
        <f t="shared" si="2"/>
        <v>703200</v>
      </c>
      <c r="H38" s="6">
        <f t="shared" si="3"/>
        <v>448000</v>
      </c>
    </row>
    <row r="39" spans="1:8" ht="28.5">
      <c r="A39" s="38" t="s">
        <v>72</v>
      </c>
      <c r="B39" s="2" t="s">
        <v>81</v>
      </c>
      <c r="C39" s="3" t="s">
        <v>17</v>
      </c>
      <c r="D39" s="28">
        <v>1190</v>
      </c>
      <c r="E39" s="28">
        <v>980</v>
      </c>
      <c r="F39" s="5">
        <v>267</v>
      </c>
      <c r="G39" s="6">
        <f t="shared" si="2"/>
        <v>317730</v>
      </c>
      <c r="H39" s="6">
        <f t="shared" si="3"/>
        <v>261660</v>
      </c>
    </row>
    <row r="40" spans="1:8" ht="16.5">
      <c r="A40" s="38" t="s">
        <v>74</v>
      </c>
      <c r="B40" s="2" t="s">
        <v>189</v>
      </c>
      <c r="C40" s="3" t="s">
        <v>17</v>
      </c>
      <c r="D40" s="28">
        <v>2210</v>
      </c>
      <c r="E40" s="28">
        <v>1800</v>
      </c>
      <c r="F40" s="5">
        <v>233</v>
      </c>
      <c r="G40" s="6">
        <f t="shared" si="2"/>
        <v>514930</v>
      </c>
      <c r="H40" s="6">
        <f t="shared" si="3"/>
        <v>419400</v>
      </c>
    </row>
    <row r="41" spans="1:8" ht="16.5">
      <c r="A41" s="38" t="s">
        <v>76</v>
      </c>
      <c r="B41" s="2" t="s">
        <v>85</v>
      </c>
      <c r="C41" s="3" t="s">
        <v>17</v>
      </c>
      <c r="D41" s="28">
        <v>1900</v>
      </c>
      <c r="E41" s="28">
        <v>1180</v>
      </c>
      <c r="F41" s="5">
        <v>34</v>
      </c>
      <c r="G41" s="6">
        <f t="shared" si="2"/>
        <v>64600</v>
      </c>
      <c r="H41" s="6">
        <f t="shared" si="3"/>
        <v>40120</v>
      </c>
    </row>
    <row r="42" spans="1:8" ht="15">
      <c r="A42" s="38" t="s">
        <v>78</v>
      </c>
      <c r="B42" s="2" t="s">
        <v>190</v>
      </c>
      <c r="C42" s="3" t="s">
        <v>170</v>
      </c>
      <c r="D42" s="28">
        <v>29710</v>
      </c>
      <c r="E42" s="28">
        <v>11000</v>
      </c>
      <c r="F42" s="5">
        <v>80</v>
      </c>
      <c r="G42" s="6">
        <f t="shared" si="2"/>
        <v>2376800</v>
      </c>
      <c r="H42" s="6">
        <f t="shared" si="3"/>
        <v>880000</v>
      </c>
    </row>
    <row r="43" spans="1:8" ht="15">
      <c r="A43" s="38" t="s">
        <v>80</v>
      </c>
      <c r="B43" s="2" t="s">
        <v>87</v>
      </c>
      <c r="C43" s="3" t="s">
        <v>88</v>
      </c>
      <c r="D43" s="28">
        <v>19800</v>
      </c>
      <c r="E43" s="28">
        <v>10000</v>
      </c>
      <c r="F43" s="5">
        <v>20</v>
      </c>
      <c r="G43" s="6">
        <f t="shared" si="2"/>
        <v>396000</v>
      </c>
      <c r="H43" s="6">
        <f t="shared" si="3"/>
        <v>200000</v>
      </c>
    </row>
    <row r="44" spans="1:8" ht="15">
      <c r="A44" s="38" t="s">
        <v>82</v>
      </c>
      <c r="B44" s="2" t="s">
        <v>191</v>
      </c>
      <c r="C44" s="3" t="s">
        <v>172</v>
      </c>
      <c r="D44" s="28">
        <v>3900</v>
      </c>
      <c r="E44" s="28">
        <v>1000</v>
      </c>
      <c r="F44" s="5">
        <v>750</v>
      </c>
      <c r="G44" s="6">
        <f t="shared" si="2"/>
        <v>2925000</v>
      </c>
      <c r="H44" s="6">
        <f t="shared" si="3"/>
        <v>750000</v>
      </c>
    </row>
    <row r="45" spans="1:8" ht="16.5">
      <c r="A45" s="38" t="s">
        <v>84</v>
      </c>
      <c r="B45" s="2" t="s">
        <v>192</v>
      </c>
      <c r="C45" s="3" t="s">
        <v>17</v>
      </c>
      <c r="D45" s="28">
        <v>55000</v>
      </c>
      <c r="E45" s="28">
        <v>25000</v>
      </c>
      <c r="F45" s="5">
        <v>22</v>
      </c>
      <c r="G45" s="6">
        <f t="shared" si="2"/>
        <v>1210000</v>
      </c>
      <c r="H45" s="6">
        <f t="shared" si="3"/>
        <v>550000</v>
      </c>
    </row>
    <row r="46" spans="1:8" ht="16.5">
      <c r="A46" s="42" t="s">
        <v>84</v>
      </c>
      <c r="B46" s="30" t="s">
        <v>94</v>
      </c>
      <c r="C46" s="31" t="s">
        <v>95</v>
      </c>
      <c r="D46" s="32">
        <v>12800</v>
      </c>
      <c r="E46" s="32">
        <v>3200</v>
      </c>
      <c r="F46" s="33">
        <v>32</v>
      </c>
      <c r="G46" s="34">
        <f t="shared" si="2"/>
        <v>409600</v>
      </c>
      <c r="H46" s="34">
        <f t="shared" si="3"/>
        <v>102400</v>
      </c>
    </row>
    <row r="47" spans="1:8" ht="15">
      <c r="A47" s="38"/>
      <c r="B47" s="35" t="s">
        <v>96</v>
      </c>
      <c r="D47" s="25"/>
      <c r="E47" s="25"/>
      <c r="G47" s="36">
        <f>SUM(G37:G46)</f>
        <v>9621060</v>
      </c>
      <c r="H47" s="36">
        <f>SUM(H37:H46)</f>
        <v>4099580</v>
      </c>
    </row>
    <row r="48" spans="1:5" ht="15">
      <c r="A48" s="38"/>
      <c r="D48" s="25"/>
      <c r="E48" s="25"/>
    </row>
    <row r="49" spans="1:5" ht="15">
      <c r="A49" s="1" t="s">
        <v>97</v>
      </c>
      <c r="B49" s="39" t="s">
        <v>98</v>
      </c>
      <c r="C49" s="40"/>
      <c r="D49" s="25"/>
      <c r="E49" s="25"/>
    </row>
    <row r="50" spans="2:5" ht="15">
      <c r="B50" s="41"/>
      <c r="D50" s="25"/>
      <c r="E50" s="25"/>
    </row>
    <row r="51" spans="1:8" ht="28.5">
      <c r="A51" s="1" t="s">
        <v>99</v>
      </c>
      <c r="B51" s="2" t="s">
        <v>193</v>
      </c>
      <c r="C51" s="3" t="s">
        <v>40</v>
      </c>
      <c r="D51" s="28">
        <v>185000</v>
      </c>
      <c r="E51" s="28">
        <v>65000</v>
      </c>
      <c r="F51" s="5">
        <v>1</v>
      </c>
      <c r="G51" s="6">
        <f aca="true" t="shared" si="4" ref="G51:G64">D51*F51</f>
        <v>185000</v>
      </c>
      <c r="H51" s="6">
        <f aca="true" t="shared" si="5" ref="H51:H64">E51*F51</f>
        <v>65000</v>
      </c>
    </row>
    <row r="52" spans="1:8" ht="28.5">
      <c r="A52" s="1" t="s">
        <v>101</v>
      </c>
      <c r="B52" s="2" t="s">
        <v>194</v>
      </c>
      <c r="C52" s="3" t="s">
        <v>40</v>
      </c>
      <c r="D52" s="28">
        <v>155000</v>
      </c>
      <c r="E52" s="28">
        <v>60000</v>
      </c>
      <c r="F52" s="5">
        <v>1</v>
      </c>
      <c r="G52" s="6">
        <f t="shared" si="4"/>
        <v>155000</v>
      </c>
      <c r="H52" s="6">
        <f t="shared" si="5"/>
        <v>60000</v>
      </c>
    </row>
    <row r="53" spans="1:8" ht="16.5">
      <c r="A53" s="1" t="s">
        <v>103</v>
      </c>
      <c r="B53" s="2" t="s">
        <v>175</v>
      </c>
      <c r="C53" s="3" t="s">
        <v>88</v>
      </c>
      <c r="D53" s="28">
        <v>12980</v>
      </c>
      <c r="E53" s="28">
        <v>6500</v>
      </c>
      <c r="F53" s="45">
        <v>80</v>
      </c>
      <c r="G53" s="6">
        <f t="shared" si="4"/>
        <v>1038400</v>
      </c>
      <c r="H53" s="6">
        <f t="shared" si="5"/>
        <v>520000</v>
      </c>
    </row>
    <row r="54" spans="1:8" ht="42.75">
      <c r="A54" s="1" t="s">
        <v>104</v>
      </c>
      <c r="B54" s="2" t="s">
        <v>195</v>
      </c>
      <c r="C54" s="3" t="s">
        <v>23</v>
      </c>
      <c r="D54" s="28">
        <v>985000</v>
      </c>
      <c r="E54" s="28">
        <v>250000</v>
      </c>
      <c r="F54" s="5">
        <v>1</v>
      </c>
      <c r="G54" s="6">
        <f t="shared" si="4"/>
        <v>985000</v>
      </c>
      <c r="H54" s="6">
        <f t="shared" si="5"/>
        <v>250000</v>
      </c>
    </row>
    <row r="55" spans="1:8" ht="28.5">
      <c r="A55" s="1" t="s">
        <v>105</v>
      </c>
      <c r="B55" s="2" t="s">
        <v>106</v>
      </c>
      <c r="C55" s="3" t="s">
        <v>40</v>
      </c>
      <c r="D55" s="28">
        <v>150000</v>
      </c>
      <c r="E55" s="28">
        <v>45000</v>
      </c>
      <c r="F55" s="5">
        <v>1</v>
      </c>
      <c r="G55" s="6">
        <f t="shared" si="4"/>
        <v>150000</v>
      </c>
      <c r="H55" s="6">
        <f t="shared" si="5"/>
        <v>45000</v>
      </c>
    </row>
    <row r="56" spans="1:8" ht="28.5">
      <c r="A56" s="1" t="s">
        <v>107</v>
      </c>
      <c r="B56" s="2" t="s">
        <v>196</v>
      </c>
      <c r="C56" s="3" t="s">
        <v>40</v>
      </c>
      <c r="D56" s="28">
        <v>250000</v>
      </c>
      <c r="E56" s="28">
        <v>60000</v>
      </c>
      <c r="F56" s="5">
        <v>1</v>
      </c>
      <c r="G56" s="6">
        <f t="shared" si="4"/>
        <v>250000</v>
      </c>
      <c r="H56" s="6">
        <f t="shared" si="5"/>
        <v>60000</v>
      </c>
    </row>
    <row r="57" spans="1:8" ht="45">
      <c r="A57" s="1" t="s">
        <v>108</v>
      </c>
      <c r="B57" s="2" t="s">
        <v>197</v>
      </c>
      <c r="C57" s="3" t="s">
        <v>88</v>
      </c>
      <c r="D57" s="28">
        <v>8741</v>
      </c>
      <c r="E57" s="28">
        <v>4000</v>
      </c>
      <c r="F57" s="5">
        <v>15</v>
      </c>
      <c r="G57" s="6">
        <f t="shared" si="4"/>
        <v>131115</v>
      </c>
      <c r="H57" s="6">
        <f t="shared" si="5"/>
        <v>60000</v>
      </c>
    </row>
    <row r="58" spans="1:8" ht="15">
      <c r="A58" s="1" t="s">
        <v>110</v>
      </c>
      <c r="B58" s="2" t="s">
        <v>111</v>
      </c>
      <c r="C58" s="3" t="s">
        <v>23</v>
      </c>
      <c r="D58" s="28">
        <v>12000</v>
      </c>
      <c r="E58" s="28">
        <v>7000</v>
      </c>
      <c r="F58" s="5">
        <v>4</v>
      </c>
      <c r="G58" s="6">
        <f t="shared" si="4"/>
        <v>48000</v>
      </c>
      <c r="H58" s="6">
        <f t="shared" si="5"/>
        <v>28000</v>
      </c>
    </row>
    <row r="59" spans="2:8" ht="15">
      <c r="B59" s="2" t="s">
        <v>198</v>
      </c>
      <c r="C59" s="3" t="s">
        <v>88</v>
      </c>
      <c r="D59" s="28">
        <v>5960</v>
      </c>
      <c r="E59" s="28">
        <v>3200</v>
      </c>
      <c r="F59" s="5">
        <v>25</v>
      </c>
      <c r="G59" s="6">
        <f t="shared" si="4"/>
        <v>149000</v>
      </c>
      <c r="H59" s="6">
        <f t="shared" si="5"/>
        <v>80000</v>
      </c>
    </row>
    <row r="60" spans="1:8" ht="28.5">
      <c r="A60" s="1" t="s">
        <v>112</v>
      </c>
      <c r="B60" s="2" t="s">
        <v>179</v>
      </c>
      <c r="C60" s="3" t="s">
        <v>88</v>
      </c>
      <c r="D60" s="28">
        <v>15000</v>
      </c>
      <c r="E60" s="28">
        <v>8500</v>
      </c>
      <c r="F60" s="5">
        <v>6</v>
      </c>
      <c r="G60" s="6">
        <f t="shared" si="4"/>
        <v>90000</v>
      </c>
      <c r="H60" s="6">
        <f t="shared" si="5"/>
        <v>51000</v>
      </c>
    </row>
    <row r="61" spans="1:8" ht="15">
      <c r="A61" s="1" t="s">
        <v>114</v>
      </c>
      <c r="B61" s="2" t="s">
        <v>117</v>
      </c>
      <c r="C61" s="3" t="s">
        <v>23</v>
      </c>
      <c r="D61" s="28">
        <v>100000</v>
      </c>
      <c r="E61" s="28">
        <v>50000</v>
      </c>
      <c r="F61" s="5">
        <v>1</v>
      </c>
      <c r="G61" s="6">
        <f t="shared" si="4"/>
        <v>100000</v>
      </c>
      <c r="H61" s="6">
        <f t="shared" si="5"/>
        <v>50000</v>
      </c>
    </row>
    <row r="62" spans="1:8" ht="28.5">
      <c r="A62" s="1" t="s">
        <v>116</v>
      </c>
      <c r="B62" s="2" t="s">
        <v>121</v>
      </c>
      <c r="C62" s="3" t="s">
        <v>40</v>
      </c>
      <c r="D62" s="28">
        <v>50000</v>
      </c>
      <c r="E62" s="28">
        <v>30000</v>
      </c>
      <c r="F62" s="5">
        <v>1</v>
      </c>
      <c r="G62" s="6">
        <f t="shared" si="4"/>
        <v>50000</v>
      </c>
      <c r="H62" s="6">
        <f t="shared" si="5"/>
        <v>30000</v>
      </c>
    </row>
    <row r="63" spans="1:8" ht="15">
      <c r="A63" s="1" t="s">
        <v>118</v>
      </c>
      <c r="B63" s="2" t="s">
        <v>123</v>
      </c>
      <c r="C63" s="3" t="s">
        <v>23</v>
      </c>
      <c r="D63" s="28">
        <v>0</v>
      </c>
      <c r="E63" s="28">
        <v>100000</v>
      </c>
      <c r="F63" s="5">
        <v>1</v>
      </c>
      <c r="G63" s="6">
        <f t="shared" si="4"/>
        <v>0</v>
      </c>
      <c r="H63" s="6">
        <f t="shared" si="5"/>
        <v>100000</v>
      </c>
    </row>
    <row r="64" spans="1:8" ht="15">
      <c r="A64" s="29" t="s">
        <v>120</v>
      </c>
      <c r="B64" s="30" t="s">
        <v>124</v>
      </c>
      <c r="C64" s="31" t="s">
        <v>23</v>
      </c>
      <c r="D64" s="32">
        <v>15000</v>
      </c>
      <c r="E64" s="32">
        <v>10000</v>
      </c>
      <c r="F64" s="33">
        <v>3</v>
      </c>
      <c r="G64" s="34">
        <f t="shared" si="4"/>
        <v>45000</v>
      </c>
      <c r="H64" s="34">
        <f t="shared" si="5"/>
        <v>30000</v>
      </c>
    </row>
    <row r="65" spans="2:8" ht="15">
      <c r="B65" s="35" t="s">
        <v>125</v>
      </c>
      <c r="D65" s="25"/>
      <c r="E65" s="25"/>
      <c r="G65" s="36">
        <f>SUM(G51:G64)</f>
        <v>3376515</v>
      </c>
      <c r="H65" s="36">
        <f>SUM(H51:H64)</f>
        <v>1429000</v>
      </c>
    </row>
    <row r="66" spans="4:5" ht="15">
      <c r="D66" s="25"/>
      <c r="E66" s="25"/>
    </row>
    <row r="67" spans="1:5" ht="15">
      <c r="A67" s="1" t="s">
        <v>126</v>
      </c>
      <c r="B67" s="46" t="s">
        <v>127</v>
      </c>
      <c r="D67" s="25"/>
      <c r="E67" s="25"/>
    </row>
    <row r="68" spans="2:5" ht="15">
      <c r="B68" s="46"/>
      <c r="D68" s="25"/>
      <c r="E68" s="25"/>
    </row>
    <row r="69" spans="1:8" ht="15">
      <c r="A69" s="1" t="s">
        <v>128</v>
      </c>
      <c r="B69" s="2" t="s">
        <v>199</v>
      </c>
      <c r="C69" s="3" t="s">
        <v>40</v>
      </c>
      <c r="D69" s="28">
        <v>3500000</v>
      </c>
      <c r="E69" s="28">
        <v>1200000</v>
      </c>
      <c r="F69" s="5">
        <v>1</v>
      </c>
      <c r="G69" s="6">
        <f aca="true" t="shared" si="6" ref="G69:G76">D69*F69</f>
        <v>3500000</v>
      </c>
      <c r="H69" s="6">
        <f aca="true" t="shared" si="7" ref="H69:H76">E69*F69</f>
        <v>1200000</v>
      </c>
    </row>
    <row r="70" spans="1:8" ht="15">
      <c r="A70" s="1" t="s">
        <v>129</v>
      </c>
      <c r="B70" s="2" t="s">
        <v>137</v>
      </c>
      <c r="C70" s="3" t="s">
        <v>23</v>
      </c>
      <c r="D70" s="28">
        <v>150000</v>
      </c>
      <c r="E70" s="28">
        <v>120000</v>
      </c>
      <c r="F70" s="5">
        <v>1</v>
      </c>
      <c r="G70" s="6">
        <f t="shared" si="6"/>
        <v>150000</v>
      </c>
      <c r="H70" s="6">
        <f t="shared" si="7"/>
        <v>120000</v>
      </c>
    </row>
    <row r="71" spans="1:8" ht="15">
      <c r="A71" s="1" t="s">
        <v>130</v>
      </c>
      <c r="B71" s="2" t="s">
        <v>181</v>
      </c>
      <c r="C71" s="3" t="s">
        <v>23</v>
      </c>
      <c r="D71" s="28">
        <v>3910000</v>
      </c>
      <c r="E71" s="28">
        <v>340000</v>
      </c>
      <c r="F71" s="5">
        <v>1</v>
      </c>
      <c r="G71" s="6">
        <f t="shared" si="6"/>
        <v>3910000</v>
      </c>
      <c r="H71" s="6">
        <f t="shared" si="7"/>
        <v>340000</v>
      </c>
    </row>
    <row r="72" spans="1:8" ht="28.5">
      <c r="A72" s="1" t="s">
        <v>132</v>
      </c>
      <c r="B72" s="2" t="s">
        <v>141</v>
      </c>
      <c r="C72" s="3" t="s">
        <v>88</v>
      </c>
      <c r="D72" s="28">
        <v>17500</v>
      </c>
      <c r="E72" s="28">
        <v>7500</v>
      </c>
      <c r="F72" s="5">
        <v>60</v>
      </c>
      <c r="G72" s="6">
        <f t="shared" si="6"/>
        <v>1050000</v>
      </c>
      <c r="H72" s="6">
        <f t="shared" si="7"/>
        <v>450000</v>
      </c>
    </row>
    <row r="73" spans="1:8" ht="28.5">
      <c r="A73" s="1" t="s">
        <v>134</v>
      </c>
      <c r="B73" s="2" t="s">
        <v>200</v>
      </c>
      <c r="C73" s="3" t="s">
        <v>23</v>
      </c>
      <c r="D73" s="28">
        <v>2100000</v>
      </c>
      <c r="E73" s="28">
        <v>310000</v>
      </c>
      <c r="F73" s="5">
        <v>1</v>
      </c>
      <c r="G73" s="6">
        <f t="shared" si="6"/>
        <v>2100000</v>
      </c>
      <c r="H73" s="6">
        <f t="shared" si="7"/>
        <v>310000</v>
      </c>
    </row>
    <row r="74" spans="1:8" ht="30.75">
      <c r="A74" s="1" t="s">
        <v>136</v>
      </c>
      <c r="B74" s="2" t="s">
        <v>201</v>
      </c>
      <c r="C74" s="3" t="s">
        <v>23</v>
      </c>
      <c r="D74" s="28">
        <v>3850000</v>
      </c>
      <c r="E74" s="28">
        <v>500000</v>
      </c>
      <c r="F74" s="5">
        <v>1</v>
      </c>
      <c r="G74" s="6">
        <f t="shared" si="6"/>
        <v>3850000</v>
      </c>
      <c r="H74" s="6">
        <f t="shared" si="7"/>
        <v>500000</v>
      </c>
    </row>
    <row r="75" spans="1:8" ht="28.5">
      <c r="A75" s="1" t="s">
        <v>138</v>
      </c>
      <c r="B75" s="2" t="s">
        <v>144</v>
      </c>
      <c r="C75" s="3" t="s">
        <v>23</v>
      </c>
      <c r="D75" s="28">
        <v>490000</v>
      </c>
      <c r="E75" s="28">
        <v>65000</v>
      </c>
      <c r="F75" s="5">
        <v>1</v>
      </c>
      <c r="G75" s="6">
        <f t="shared" si="6"/>
        <v>490000</v>
      </c>
      <c r="H75" s="6">
        <f t="shared" si="7"/>
        <v>65000</v>
      </c>
    </row>
    <row r="76" spans="1:8" ht="28.5">
      <c r="A76" s="29" t="s">
        <v>140</v>
      </c>
      <c r="B76" s="30" t="s">
        <v>146</v>
      </c>
      <c r="C76" s="31" t="s">
        <v>23</v>
      </c>
      <c r="D76" s="32">
        <v>385000</v>
      </c>
      <c r="E76" s="32">
        <v>65000</v>
      </c>
      <c r="F76" s="33">
        <v>2</v>
      </c>
      <c r="G76" s="34">
        <f t="shared" si="6"/>
        <v>770000</v>
      </c>
      <c r="H76" s="34">
        <f t="shared" si="7"/>
        <v>130000</v>
      </c>
    </row>
    <row r="77" spans="2:8" ht="15">
      <c r="B77" s="35" t="s">
        <v>147</v>
      </c>
      <c r="D77" s="25"/>
      <c r="G77" s="36">
        <f>SUM(G69:G76)</f>
        <v>15820000</v>
      </c>
      <c r="H77" s="36">
        <f>SUM(H69:H76)</f>
        <v>3115000</v>
      </c>
    </row>
    <row r="78" ht="15">
      <c r="D78" s="25"/>
    </row>
    <row r="79" spans="1:4" ht="15">
      <c r="A79" s="1" t="s">
        <v>148</v>
      </c>
      <c r="B79" s="46" t="s">
        <v>149</v>
      </c>
      <c r="D79" s="25"/>
    </row>
    <row r="80" ht="15">
      <c r="D80" s="25"/>
    </row>
    <row r="81" spans="1:8" ht="15">
      <c r="A81" s="1" t="s">
        <v>150</v>
      </c>
      <c r="B81" s="2" t="s">
        <v>151</v>
      </c>
      <c r="C81" s="3" t="s">
        <v>23</v>
      </c>
      <c r="D81" s="28"/>
      <c r="E81" s="48">
        <v>400000</v>
      </c>
      <c r="F81" s="5">
        <v>1</v>
      </c>
      <c r="G81" s="6">
        <f>D81*F81</f>
        <v>0</v>
      </c>
      <c r="H81" s="6">
        <f>E81*F81</f>
        <v>400000</v>
      </c>
    </row>
    <row r="82" spans="1:8" ht="15">
      <c r="A82" s="1" t="s">
        <v>152</v>
      </c>
      <c r="B82" s="2" t="s">
        <v>184</v>
      </c>
      <c r="C82" s="3" t="s">
        <v>23</v>
      </c>
      <c r="D82" s="28"/>
      <c r="E82" s="48">
        <v>100000</v>
      </c>
      <c r="F82" s="5">
        <v>1</v>
      </c>
      <c r="G82" s="6">
        <f>D82*F82</f>
        <v>0</v>
      </c>
      <c r="H82" s="6">
        <f>E82*F82</f>
        <v>100000</v>
      </c>
    </row>
    <row r="83" spans="1:8" ht="15">
      <c r="A83" s="1" t="s">
        <v>154</v>
      </c>
      <c r="B83" s="2" t="s">
        <v>153</v>
      </c>
      <c r="C83" s="3" t="s">
        <v>23</v>
      </c>
      <c r="D83" s="28"/>
      <c r="E83" s="48">
        <v>200000</v>
      </c>
      <c r="F83" s="5">
        <v>1</v>
      </c>
      <c r="G83" s="6">
        <f>D83*F83</f>
        <v>0</v>
      </c>
      <c r="H83" s="6">
        <f>E83*F83</f>
        <v>200000</v>
      </c>
    </row>
    <row r="84" spans="1:8" ht="15">
      <c r="A84" s="1" t="s">
        <v>156</v>
      </c>
      <c r="B84" s="2" t="s">
        <v>155</v>
      </c>
      <c r="C84" s="3" t="s">
        <v>23</v>
      </c>
      <c r="D84" s="28"/>
      <c r="E84" s="48">
        <v>300000</v>
      </c>
      <c r="F84" s="5">
        <v>1</v>
      </c>
      <c r="G84" s="6">
        <f>D84*F84</f>
        <v>0</v>
      </c>
      <c r="H84" s="6">
        <f>E84*F84</f>
        <v>300000</v>
      </c>
    </row>
    <row r="85" spans="1:8" ht="15">
      <c r="A85" s="29" t="s">
        <v>185</v>
      </c>
      <c r="B85" s="30" t="s">
        <v>157</v>
      </c>
      <c r="C85" s="31" t="s">
        <v>23</v>
      </c>
      <c r="D85" s="32"/>
      <c r="E85" s="49">
        <v>200000</v>
      </c>
      <c r="F85" s="33">
        <v>1</v>
      </c>
      <c r="G85" s="34">
        <f>D85*F85</f>
        <v>0</v>
      </c>
      <c r="H85" s="34">
        <f>E85*F85</f>
        <v>200000</v>
      </c>
    </row>
    <row r="86" spans="2:8" ht="15">
      <c r="B86" s="35" t="s">
        <v>158</v>
      </c>
      <c r="D86" s="25"/>
      <c r="G86" s="36">
        <f>SUM(G81:G85)</f>
        <v>0</v>
      </c>
      <c r="H86" s="36">
        <f>SUM(H81:H85)</f>
        <v>1200000</v>
      </c>
    </row>
    <row r="87" ht="15">
      <c r="D87" s="25"/>
    </row>
    <row r="88" spans="2:8" ht="15">
      <c r="B88" s="35" t="s">
        <v>159</v>
      </c>
      <c r="C88" s="1"/>
      <c r="D88" s="50"/>
      <c r="E88" s="51"/>
      <c r="F88" s="52"/>
      <c r="G88" s="36">
        <f>SUM(G9:G86)/2</f>
        <v>30267225</v>
      </c>
      <c r="H88" s="36">
        <f>SUM(H9:H86)/2</f>
        <v>12126330</v>
      </c>
    </row>
    <row r="89" spans="2:8" ht="15">
      <c r="B89" s="35"/>
      <c r="C89" s="1"/>
      <c r="D89" s="50"/>
      <c r="E89" s="51"/>
      <c r="F89" s="52"/>
      <c r="G89" s="36"/>
      <c r="H89" s="36"/>
    </row>
    <row r="90" spans="2:8" ht="15">
      <c r="B90" s="35"/>
      <c r="C90" s="1"/>
      <c r="D90" s="50"/>
      <c r="E90" s="51"/>
      <c r="F90" s="52"/>
      <c r="G90" s="36"/>
      <c r="H90" s="36"/>
    </row>
    <row r="91" spans="2:8" ht="15">
      <c r="B91" s="35" t="s">
        <v>160</v>
      </c>
      <c r="C91" s="1"/>
      <c r="D91" s="50"/>
      <c r="E91" s="51"/>
      <c r="F91" s="52"/>
      <c r="G91" s="36"/>
      <c r="H91" s="36">
        <f>G88+H88</f>
        <v>42393555</v>
      </c>
    </row>
    <row r="92" spans="2:8" ht="15">
      <c r="B92" s="35"/>
      <c r="C92" s="1"/>
      <c r="D92" s="50"/>
      <c r="E92" s="51"/>
      <c r="F92" s="52"/>
      <c r="G92" s="36"/>
      <c r="H92" s="36"/>
    </row>
    <row r="93" spans="2:8" ht="15">
      <c r="B93" s="35"/>
      <c r="C93" s="1"/>
      <c r="D93" s="50"/>
      <c r="E93" s="51"/>
      <c r="F93" s="52"/>
      <c r="G93" s="36"/>
      <c r="H93" s="36"/>
    </row>
    <row r="94" spans="2:8" ht="15">
      <c r="B94" s="35" t="s">
        <v>161</v>
      </c>
      <c r="C94" s="1"/>
      <c r="D94" s="50"/>
      <c r="E94" s="51"/>
      <c r="F94" s="52"/>
      <c r="G94" s="36"/>
      <c r="H94" s="53">
        <f>H91</f>
        <v>42393555</v>
      </c>
    </row>
    <row r="95" spans="2:8" ht="15">
      <c r="B95" s="35"/>
      <c r="C95" s="1"/>
      <c r="D95" s="50"/>
      <c r="E95" s="51"/>
      <c r="F95" s="52"/>
      <c r="G95" s="36"/>
      <c r="H95" s="36"/>
    </row>
    <row r="96" spans="2:8" ht="15">
      <c r="B96" s="35" t="s">
        <v>162</v>
      </c>
      <c r="C96" s="1"/>
      <c r="D96" s="50"/>
      <c r="E96" s="51"/>
      <c r="F96" s="52"/>
      <c r="G96" s="36"/>
      <c r="H96" s="53">
        <f>H94*0.27</f>
        <v>11446259.850000001</v>
      </c>
    </row>
    <row r="97" spans="2:8" ht="15">
      <c r="B97" s="35"/>
      <c r="C97" s="1"/>
      <c r="D97" s="50"/>
      <c r="E97" s="51"/>
      <c r="F97" s="52"/>
      <c r="G97" s="36"/>
      <c r="H97" s="36"/>
    </row>
    <row r="98" spans="2:8" ht="15">
      <c r="B98" s="35" t="s">
        <v>163</v>
      </c>
      <c r="C98" s="1"/>
      <c r="D98" s="50"/>
      <c r="E98" s="51"/>
      <c r="F98" s="52"/>
      <c r="G98" s="36"/>
      <c r="H98" s="53">
        <f>H94+H96</f>
        <v>53839814.85</v>
      </c>
    </row>
  </sheetData>
  <sheetProtection selectLockedCells="1" selectUnlockedCells="1"/>
  <mergeCells count="3">
    <mergeCell ref="C1:C2"/>
    <mergeCell ref="F1:F3"/>
    <mergeCell ref="B5:C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3" manualBreakCount="3">
    <brk id="30" max="255" man="1"/>
    <brk id="47" max="255" man="1"/>
    <brk id="65" max="25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63">
      <selection activeCell="E91" sqref="E91"/>
    </sheetView>
  </sheetViews>
  <sheetFormatPr defaultColWidth="16.00390625" defaultRowHeight="12.75"/>
  <cols>
    <col min="1" max="1" width="16.00390625" style="1" customWidth="1"/>
    <col min="2" max="2" width="57.57421875" style="2" customWidth="1"/>
    <col min="3" max="3" width="8.7109375" style="3" customWidth="1"/>
    <col min="4" max="5" width="10.7109375" style="4" customWidth="1"/>
    <col min="6" max="6" width="8.00390625" style="5" customWidth="1"/>
    <col min="7" max="8" width="13.7109375" style="6" customWidth="1"/>
    <col min="9" max="255" width="11.421875" style="0" customWidth="1"/>
  </cols>
  <sheetData>
    <row r="1" spans="1:8" ht="13.5" customHeight="1">
      <c r="A1" s="7"/>
      <c r="B1" s="8"/>
      <c r="C1" s="57" t="s">
        <v>0</v>
      </c>
      <c r="D1" s="9" t="s">
        <v>1</v>
      </c>
      <c r="E1" s="9" t="s">
        <v>1</v>
      </c>
      <c r="F1" s="58" t="s">
        <v>2</v>
      </c>
      <c r="G1" s="10" t="s">
        <v>1</v>
      </c>
      <c r="H1" s="11" t="s">
        <v>1</v>
      </c>
    </row>
    <row r="2" spans="1:8" ht="15">
      <c r="A2" s="12" t="s">
        <v>3</v>
      </c>
      <c r="B2" s="12" t="s">
        <v>4</v>
      </c>
      <c r="C2" s="57"/>
      <c r="D2" s="13" t="s">
        <v>5</v>
      </c>
      <c r="E2" s="13" t="s">
        <v>6</v>
      </c>
      <c r="F2" s="58"/>
      <c r="G2" s="14" t="s">
        <v>5</v>
      </c>
      <c r="H2" s="15" t="s">
        <v>6</v>
      </c>
    </row>
    <row r="3" spans="1:8" ht="15">
      <c r="A3" s="16"/>
      <c r="B3" s="17"/>
      <c r="C3" s="16" t="s">
        <v>7</v>
      </c>
      <c r="D3" s="18" t="s">
        <v>8</v>
      </c>
      <c r="E3" s="18" t="s">
        <v>8</v>
      </c>
      <c r="F3" s="58"/>
      <c r="G3" s="19" t="s">
        <v>9</v>
      </c>
      <c r="H3" s="20" t="s">
        <v>9</v>
      </c>
    </row>
    <row r="4" spans="1:5" ht="15">
      <c r="A4" s="21"/>
      <c r="B4" s="22"/>
      <c r="C4" s="21"/>
      <c r="D4" s="23"/>
      <c r="E4" s="23"/>
    </row>
    <row r="5" spans="1:5" ht="13.5" customHeight="1">
      <c r="A5" s="21"/>
      <c r="B5" s="59" t="s">
        <v>202</v>
      </c>
      <c r="C5" s="59"/>
      <c r="D5" s="24"/>
      <c r="E5" s="25"/>
    </row>
    <row r="6" spans="1:5" ht="15">
      <c r="A6" s="21"/>
      <c r="B6" s="21"/>
      <c r="C6" s="21"/>
      <c r="D6" s="25"/>
      <c r="E6" s="25"/>
    </row>
    <row r="7" spans="1:5" ht="15">
      <c r="A7" s="21" t="s">
        <v>10</v>
      </c>
      <c r="B7" s="26" t="s">
        <v>11</v>
      </c>
      <c r="C7" s="21"/>
      <c r="D7" s="25"/>
      <c r="E7" s="25"/>
    </row>
    <row r="8" spans="2:5" ht="15">
      <c r="B8" s="27"/>
      <c r="C8" s="1"/>
      <c r="D8" s="25"/>
      <c r="E8" s="25"/>
    </row>
    <row r="9" spans="1:8" ht="15">
      <c r="A9" s="1" t="s">
        <v>12</v>
      </c>
      <c r="B9" s="2" t="s">
        <v>13</v>
      </c>
      <c r="C9" s="3" t="s">
        <v>14</v>
      </c>
      <c r="D9" s="28">
        <v>550</v>
      </c>
      <c r="E9" s="28">
        <v>1300</v>
      </c>
      <c r="F9" s="5">
        <v>120</v>
      </c>
      <c r="G9" s="6">
        <f>D9*F9</f>
        <v>66000</v>
      </c>
      <c r="H9" s="6">
        <f>E9*F9</f>
        <v>156000</v>
      </c>
    </row>
    <row r="10" spans="1:8" ht="16.5">
      <c r="A10" s="29" t="s">
        <v>15</v>
      </c>
      <c r="B10" s="30" t="s">
        <v>16</v>
      </c>
      <c r="C10" s="31" t="s">
        <v>17</v>
      </c>
      <c r="D10" s="32">
        <v>550</v>
      </c>
      <c r="E10" s="32">
        <v>1500</v>
      </c>
      <c r="F10" s="33">
        <v>60</v>
      </c>
      <c r="G10" s="34">
        <f>D10*F10</f>
        <v>33000</v>
      </c>
      <c r="H10" s="34">
        <f>E10*F10</f>
        <v>90000</v>
      </c>
    </row>
    <row r="11" spans="2:8" ht="15">
      <c r="B11" s="35" t="s">
        <v>18</v>
      </c>
      <c r="D11" s="25"/>
      <c r="E11" s="25"/>
      <c r="G11" s="36">
        <f>SUM(G8:G10)</f>
        <v>99000</v>
      </c>
      <c r="H11" s="36">
        <f>SUM(H8:H10)</f>
        <v>246000</v>
      </c>
    </row>
    <row r="12" spans="2:5" ht="15">
      <c r="B12" s="37"/>
      <c r="D12" s="25"/>
      <c r="E12" s="25"/>
    </row>
    <row r="13" spans="1:5" ht="15">
      <c r="A13" s="38" t="s">
        <v>19</v>
      </c>
      <c r="B13" s="39" t="s">
        <v>20</v>
      </c>
      <c r="C13" s="40"/>
      <c r="D13" s="25"/>
      <c r="E13" s="25"/>
    </row>
    <row r="14" spans="1:5" ht="15">
      <c r="A14" s="38"/>
      <c r="B14" s="41"/>
      <c r="D14" s="25"/>
      <c r="E14" s="25"/>
    </row>
    <row r="15" spans="1:8" ht="16.5">
      <c r="A15" s="38" t="s">
        <v>21</v>
      </c>
      <c r="B15" s="37" t="s">
        <v>33</v>
      </c>
      <c r="C15" s="3" t="s">
        <v>17</v>
      </c>
      <c r="D15" s="28">
        <v>0</v>
      </c>
      <c r="E15" s="28">
        <v>3100</v>
      </c>
      <c r="F15" s="5">
        <v>45</v>
      </c>
      <c r="G15" s="6">
        <f aca="true" t="shared" si="0" ref="G15:G22">D15*F15</f>
        <v>0</v>
      </c>
      <c r="H15" s="6">
        <f aca="true" t="shared" si="1" ref="H15:H22">E15*F15</f>
        <v>139500</v>
      </c>
    </row>
    <row r="16" spans="1:8" ht="16.5">
      <c r="A16" s="38" t="s">
        <v>24</v>
      </c>
      <c r="B16" s="37" t="s">
        <v>35</v>
      </c>
      <c r="C16" s="3" t="s">
        <v>17</v>
      </c>
      <c r="D16" s="28">
        <v>0</v>
      </c>
      <c r="E16" s="28">
        <v>1700</v>
      </c>
      <c r="F16" s="5">
        <v>65</v>
      </c>
      <c r="G16" s="6">
        <f t="shared" si="0"/>
        <v>0</v>
      </c>
      <c r="H16" s="6">
        <f t="shared" si="1"/>
        <v>110500</v>
      </c>
    </row>
    <row r="17" spans="1:8" ht="16.5">
      <c r="A17" s="38" t="s">
        <v>26</v>
      </c>
      <c r="B17" s="37" t="s">
        <v>165</v>
      </c>
      <c r="C17" s="3" t="s">
        <v>17</v>
      </c>
      <c r="D17" s="28">
        <v>4500</v>
      </c>
      <c r="E17" s="28">
        <v>18000</v>
      </c>
      <c r="F17" s="5">
        <v>3</v>
      </c>
      <c r="G17" s="6">
        <f t="shared" si="0"/>
        <v>13500</v>
      </c>
      <c r="H17" s="6">
        <f t="shared" si="1"/>
        <v>54000</v>
      </c>
    </row>
    <row r="18" spans="1:8" ht="28.5">
      <c r="A18" s="38" t="s">
        <v>28</v>
      </c>
      <c r="B18" s="37" t="s">
        <v>166</v>
      </c>
      <c r="C18" s="3" t="s">
        <v>170</v>
      </c>
      <c r="D18" s="28">
        <v>2100</v>
      </c>
      <c r="E18" s="28">
        <v>10000</v>
      </c>
      <c r="F18" s="5">
        <v>18</v>
      </c>
      <c r="G18" s="6">
        <f t="shared" si="0"/>
        <v>37800</v>
      </c>
      <c r="H18" s="6">
        <f t="shared" si="1"/>
        <v>180000</v>
      </c>
    </row>
    <row r="19" spans="1:8" ht="15">
      <c r="A19" s="38" t="s">
        <v>30</v>
      </c>
      <c r="B19" s="37" t="s">
        <v>167</v>
      </c>
      <c r="C19" s="3" t="s">
        <v>23</v>
      </c>
      <c r="D19" s="28">
        <v>0</v>
      </c>
      <c r="E19" s="28">
        <v>1000</v>
      </c>
      <c r="F19" s="5">
        <v>10</v>
      </c>
      <c r="G19" s="6">
        <f t="shared" si="0"/>
        <v>0</v>
      </c>
      <c r="H19" s="6">
        <f t="shared" si="1"/>
        <v>10000</v>
      </c>
    </row>
    <row r="20" spans="1:8" ht="15">
      <c r="A20" s="38" t="s">
        <v>32</v>
      </c>
      <c r="B20" s="37" t="s">
        <v>39</v>
      </c>
      <c r="C20" s="3" t="s">
        <v>40</v>
      </c>
      <c r="D20" s="28">
        <v>0</v>
      </c>
      <c r="E20" s="28">
        <v>55000</v>
      </c>
      <c r="F20" s="5">
        <v>1</v>
      </c>
      <c r="G20" s="6">
        <f t="shared" si="0"/>
        <v>0</v>
      </c>
      <c r="H20" s="6">
        <f t="shared" si="1"/>
        <v>55000</v>
      </c>
    </row>
    <row r="21" spans="1:8" ht="15">
      <c r="A21" s="38" t="s">
        <v>34</v>
      </c>
      <c r="B21" s="37" t="s">
        <v>42</v>
      </c>
      <c r="C21" s="3" t="s">
        <v>23</v>
      </c>
      <c r="D21" s="28">
        <v>0</v>
      </c>
      <c r="E21" s="28">
        <v>35000</v>
      </c>
      <c r="F21" s="5">
        <v>1</v>
      </c>
      <c r="G21" s="6">
        <f t="shared" si="0"/>
        <v>0</v>
      </c>
      <c r="H21" s="6">
        <f t="shared" si="1"/>
        <v>35000</v>
      </c>
    </row>
    <row r="22" spans="1:8" ht="15">
      <c r="A22" s="42"/>
      <c r="B22" s="30"/>
      <c r="C22" s="31" t="s">
        <v>40</v>
      </c>
      <c r="D22" s="32">
        <v>350000</v>
      </c>
      <c r="E22" s="32">
        <v>0</v>
      </c>
      <c r="F22" s="33"/>
      <c r="G22" s="34">
        <f t="shared" si="0"/>
        <v>0</v>
      </c>
      <c r="H22" s="34">
        <f t="shared" si="1"/>
        <v>0</v>
      </c>
    </row>
    <row r="23" spans="1:8" ht="15">
      <c r="A23" s="38"/>
      <c r="B23" s="41" t="s">
        <v>49</v>
      </c>
      <c r="D23" s="25"/>
      <c r="E23" s="25"/>
      <c r="G23" s="36">
        <f>SUM(G15:G22)</f>
        <v>51300</v>
      </c>
      <c r="H23" s="36">
        <f>SUM(H15:H22)</f>
        <v>584000</v>
      </c>
    </row>
    <row r="24" spans="1:8" ht="15">
      <c r="A24" s="38"/>
      <c r="B24" s="41"/>
      <c r="D24" s="25"/>
      <c r="E24" s="25"/>
      <c r="G24" s="36"/>
      <c r="H24" s="36"/>
    </row>
    <row r="25" spans="1:8" ht="15">
      <c r="A25" s="38" t="s">
        <v>50</v>
      </c>
      <c r="B25" s="39" t="s">
        <v>51</v>
      </c>
      <c r="D25" s="25"/>
      <c r="E25" s="25"/>
      <c r="G25" s="36"/>
      <c r="H25" s="36"/>
    </row>
    <row r="26" spans="1:8" ht="15">
      <c r="A26" s="38"/>
      <c r="B26" s="41"/>
      <c r="D26" s="25"/>
      <c r="E26" s="25"/>
      <c r="G26" s="36"/>
      <c r="H26" s="36"/>
    </row>
    <row r="27" spans="1:8" ht="16.5">
      <c r="A27" s="38" t="s">
        <v>52</v>
      </c>
      <c r="B27" s="37" t="s">
        <v>53</v>
      </c>
      <c r="C27" s="3" t="s">
        <v>17</v>
      </c>
      <c r="D27" s="28">
        <v>1300</v>
      </c>
      <c r="E27" s="28">
        <v>2500</v>
      </c>
      <c r="F27" s="5">
        <v>24</v>
      </c>
      <c r="G27" s="6">
        <f>D27*F27</f>
        <v>31200</v>
      </c>
      <c r="H27" s="6">
        <f>E27*F27</f>
        <v>60000</v>
      </c>
    </row>
    <row r="28" spans="1:8" ht="15">
      <c r="A28" s="38" t="s">
        <v>54</v>
      </c>
      <c r="B28" s="2" t="s">
        <v>203</v>
      </c>
      <c r="C28" s="3" t="s">
        <v>23</v>
      </c>
      <c r="D28" s="28">
        <v>350000</v>
      </c>
      <c r="E28" s="28">
        <v>0</v>
      </c>
      <c r="F28" s="5">
        <v>1</v>
      </c>
      <c r="G28" s="6">
        <f>D28*F28</f>
        <v>350000</v>
      </c>
      <c r="H28" s="6">
        <f>E28*F28</f>
        <v>0</v>
      </c>
    </row>
    <row r="29" spans="1:8" ht="15">
      <c r="A29" s="42" t="s">
        <v>56</v>
      </c>
      <c r="B29" s="30" t="s">
        <v>58</v>
      </c>
      <c r="C29" s="31" t="s">
        <v>23</v>
      </c>
      <c r="D29" s="32">
        <v>0</v>
      </c>
      <c r="E29" s="32">
        <v>350000</v>
      </c>
      <c r="F29" s="33">
        <v>1</v>
      </c>
      <c r="G29" s="34">
        <f>D29*F29</f>
        <v>0</v>
      </c>
      <c r="H29" s="34">
        <f>E29*F29</f>
        <v>350000</v>
      </c>
    </row>
    <row r="30" spans="1:8" ht="15">
      <c r="A30" s="43"/>
      <c r="B30" s="41" t="s">
        <v>59</v>
      </c>
      <c r="D30" s="25"/>
      <c r="E30" s="25"/>
      <c r="G30" s="36">
        <f>SUM(G27:G29)</f>
        <v>381200</v>
      </c>
      <c r="H30" s="36">
        <f>SUM(H27:H29)</f>
        <v>410000</v>
      </c>
    </row>
    <row r="31" spans="1:8" ht="14.25">
      <c r="A31" s="43"/>
      <c r="B31" s="37"/>
      <c r="D31" s="25"/>
      <c r="E31" s="25"/>
      <c r="G31" s="36"/>
      <c r="H31" s="36"/>
    </row>
    <row r="32" spans="1:5" ht="15">
      <c r="A32" s="38" t="s">
        <v>60</v>
      </c>
      <c r="B32" s="39" t="s">
        <v>61</v>
      </c>
      <c r="D32" s="25"/>
      <c r="E32" s="25"/>
    </row>
    <row r="33" spans="1:5" ht="15">
      <c r="A33" s="38"/>
      <c r="B33" s="44"/>
      <c r="D33" s="25"/>
      <c r="E33" s="25"/>
    </row>
    <row r="34" spans="1:8" ht="16.5">
      <c r="A34" s="38" t="s">
        <v>62</v>
      </c>
      <c r="B34" s="37" t="s">
        <v>169</v>
      </c>
      <c r="C34" s="3" t="s">
        <v>17</v>
      </c>
      <c r="D34" s="25">
        <v>65000</v>
      </c>
      <c r="E34" s="25">
        <v>29000</v>
      </c>
      <c r="F34" s="5">
        <v>3</v>
      </c>
      <c r="G34" s="6">
        <f aca="true" t="shared" si="2" ref="G34:G43">D34*F34</f>
        <v>195000</v>
      </c>
      <c r="H34" s="6">
        <f aca="true" t="shared" si="3" ref="H34:H43">E34*F34</f>
        <v>87000</v>
      </c>
    </row>
    <row r="35" spans="1:8" ht="15">
      <c r="A35" s="38" t="s">
        <v>64</v>
      </c>
      <c r="B35" s="2" t="s">
        <v>171</v>
      </c>
      <c r="C35" s="3" t="s">
        <v>172</v>
      </c>
      <c r="D35" s="25">
        <v>395</v>
      </c>
      <c r="E35" s="25">
        <v>650</v>
      </c>
      <c r="F35" s="5">
        <v>300</v>
      </c>
      <c r="G35" s="6">
        <f t="shared" si="2"/>
        <v>118500</v>
      </c>
      <c r="H35" s="6">
        <f t="shared" si="3"/>
        <v>195000</v>
      </c>
    </row>
    <row r="36" spans="1:8" ht="15">
      <c r="A36" s="38" t="s">
        <v>66</v>
      </c>
      <c r="B36" s="2" t="s">
        <v>173</v>
      </c>
      <c r="C36" s="3" t="s">
        <v>88</v>
      </c>
      <c r="D36" s="25">
        <v>39900</v>
      </c>
      <c r="E36" s="25">
        <v>21000</v>
      </c>
      <c r="F36" s="5">
        <v>18</v>
      </c>
      <c r="G36" s="6">
        <f t="shared" si="2"/>
        <v>718200</v>
      </c>
      <c r="H36" s="6">
        <f t="shared" si="3"/>
        <v>378000</v>
      </c>
    </row>
    <row r="37" spans="1:8" ht="28.5">
      <c r="A37" s="38" t="s">
        <v>68</v>
      </c>
      <c r="B37" s="2" t="s">
        <v>77</v>
      </c>
      <c r="C37" s="3" t="s">
        <v>17</v>
      </c>
      <c r="D37" s="28">
        <v>8790</v>
      </c>
      <c r="E37" s="28">
        <v>5600</v>
      </c>
      <c r="F37" s="5">
        <v>39</v>
      </c>
      <c r="G37" s="6">
        <f t="shared" si="2"/>
        <v>342810</v>
      </c>
      <c r="H37" s="6">
        <f t="shared" si="3"/>
        <v>218400</v>
      </c>
    </row>
    <row r="38" spans="1:8" ht="28.5">
      <c r="A38" s="38" t="s">
        <v>70</v>
      </c>
      <c r="B38" s="2" t="s">
        <v>79</v>
      </c>
      <c r="C38" s="3" t="s">
        <v>17</v>
      </c>
      <c r="D38" s="28">
        <v>8790</v>
      </c>
      <c r="E38" s="28">
        <v>5600</v>
      </c>
      <c r="F38" s="5">
        <v>39</v>
      </c>
      <c r="G38" s="6">
        <f t="shared" si="2"/>
        <v>342810</v>
      </c>
      <c r="H38" s="6">
        <f t="shared" si="3"/>
        <v>218400</v>
      </c>
    </row>
    <row r="39" spans="1:8" ht="15">
      <c r="A39" s="38" t="s">
        <v>72</v>
      </c>
      <c r="B39" s="2" t="s">
        <v>204</v>
      </c>
      <c r="C39" s="3" t="s">
        <v>23</v>
      </c>
      <c r="D39" s="28">
        <v>1150000</v>
      </c>
      <c r="E39" s="28">
        <v>250000</v>
      </c>
      <c r="F39" s="5">
        <v>0</v>
      </c>
      <c r="G39" s="6">
        <f t="shared" si="2"/>
        <v>0</v>
      </c>
      <c r="H39" s="6">
        <f t="shared" si="3"/>
        <v>0</v>
      </c>
    </row>
    <row r="40" spans="1:8" ht="28.5">
      <c r="A40" s="38" t="s">
        <v>74</v>
      </c>
      <c r="B40" s="2" t="s">
        <v>81</v>
      </c>
      <c r="C40" s="3" t="s">
        <v>17</v>
      </c>
      <c r="D40" s="28">
        <v>390</v>
      </c>
      <c r="E40" s="28">
        <v>710</v>
      </c>
      <c r="F40" s="5">
        <v>138</v>
      </c>
      <c r="G40" s="6">
        <f t="shared" si="2"/>
        <v>53820</v>
      </c>
      <c r="H40" s="6">
        <f t="shared" si="3"/>
        <v>97980</v>
      </c>
    </row>
    <row r="41" spans="1:8" ht="16.5">
      <c r="A41" s="38" t="s">
        <v>76</v>
      </c>
      <c r="B41" s="2" t="s">
        <v>83</v>
      </c>
      <c r="C41" s="3" t="s">
        <v>17</v>
      </c>
      <c r="D41" s="28">
        <v>795</v>
      </c>
      <c r="E41" s="28">
        <v>560</v>
      </c>
      <c r="F41" s="5">
        <v>138</v>
      </c>
      <c r="G41" s="6">
        <f t="shared" si="2"/>
        <v>109710</v>
      </c>
      <c r="H41" s="6">
        <f t="shared" si="3"/>
        <v>77280</v>
      </c>
    </row>
    <row r="42" spans="1:8" ht="16.5">
      <c r="A42" s="38" t="s">
        <v>78</v>
      </c>
      <c r="B42" s="2" t="s">
        <v>85</v>
      </c>
      <c r="C42" s="3" t="s">
        <v>17</v>
      </c>
      <c r="D42" s="28">
        <v>560</v>
      </c>
      <c r="E42" s="28">
        <v>1120</v>
      </c>
      <c r="F42" s="5">
        <v>180</v>
      </c>
      <c r="G42" s="6">
        <f t="shared" si="2"/>
        <v>100800</v>
      </c>
      <c r="H42" s="6">
        <f t="shared" si="3"/>
        <v>201600</v>
      </c>
    </row>
    <row r="43" spans="1:8" ht="16.5">
      <c r="A43" s="42" t="s">
        <v>80</v>
      </c>
      <c r="B43" s="30" t="s">
        <v>94</v>
      </c>
      <c r="C43" s="31" t="s">
        <v>95</v>
      </c>
      <c r="D43" s="32">
        <v>12800</v>
      </c>
      <c r="E43" s="32">
        <v>3200</v>
      </c>
      <c r="F43" s="33">
        <v>24</v>
      </c>
      <c r="G43" s="34">
        <f t="shared" si="2"/>
        <v>307200</v>
      </c>
      <c r="H43" s="34">
        <f t="shared" si="3"/>
        <v>76800</v>
      </c>
    </row>
    <row r="44" spans="1:8" ht="15">
      <c r="A44" s="38"/>
      <c r="B44" s="35" t="s">
        <v>96</v>
      </c>
      <c r="D44" s="25"/>
      <c r="E44" s="25"/>
      <c r="G44" s="36">
        <f>SUM(G37:G43)</f>
        <v>1257150</v>
      </c>
      <c r="H44" s="36">
        <f>SUM(H37:H43)</f>
        <v>890460</v>
      </c>
    </row>
    <row r="45" spans="1:5" ht="15">
      <c r="A45" s="38"/>
      <c r="D45" s="25"/>
      <c r="E45" s="25"/>
    </row>
    <row r="46" spans="1:5" ht="15">
      <c r="A46" s="1" t="s">
        <v>97</v>
      </c>
      <c r="B46" s="39" t="s">
        <v>98</v>
      </c>
      <c r="C46" s="40"/>
      <c r="D46" s="25"/>
      <c r="E46" s="25"/>
    </row>
    <row r="47" spans="2:5" ht="15">
      <c r="B47" s="41"/>
      <c r="D47" s="25"/>
      <c r="E47" s="25"/>
    </row>
    <row r="48" spans="1:8" ht="42.75">
      <c r="A48" s="1" t="s">
        <v>99</v>
      </c>
      <c r="B48" s="2" t="s">
        <v>174</v>
      </c>
      <c r="C48" s="3" t="s">
        <v>40</v>
      </c>
      <c r="D48" s="28">
        <v>185000</v>
      </c>
      <c r="E48" s="28">
        <v>65000</v>
      </c>
      <c r="F48" s="5">
        <v>1</v>
      </c>
      <c r="G48" s="6">
        <f aca="true" t="shared" si="4" ref="G48:G59">D48*F48</f>
        <v>185000</v>
      </c>
      <c r="H48" s="6">
        <f aca="true" t="shared" si="5" ref="H48:H59">E48*F48</f>
        <v>65000</v>
      </c>
    </row>
    <row r="49" spans="1:8" ht="28.5">
      <c r="A49" s="1" t="s">
        <v>101</v>
      </c>
      <c r="B49" s="2" t="s">
        <v>205</v>
      </c>
      <c r="C49" s="3" t="s">
        <v>40</v>
      </c>
      <c r="D49" s="28">
        <v>155000</v>
      </c>
      <c r="E49" s="28">
        <v>60000</v>
      </c>
      <c r="F49" s="5">
        <v>1</v>
      </c>
      <c r="G49" s="6">
        <f t="shared" si="4"/>
        <v>155000</v>
      </c>
      <c r="H49" s="6">
        <f t="shared" si="5"/>
        <v>60000</v>
      </c>
    </row>
    <row r="50" spans="1:8" ht="16.5">
      <c r="A50" s="1" t="s">
        <v>103</v>
      </c>
      <c r="B50" s="2" t="s">
        <v>206</v>
      </c>
      <c r="C50" s="3" t="s">
        <v>88</v>
      </c>
      <c r="D50" s="28">
        <v>8741</v>
      </c>
      <c r="E50" s="28">
        <v>4000</v>
      </c>
      <c r="F50" s="45">
        <v>80</v>
      </c>
      <c r="G50" s="6">
        <f t="shared" si="4"/>
        <v>699280</v>
      </c>
      <c r="H50" s="6">
        <f t="shared" si="5"/>
        <v>320000</v>
      </c>
    </row>
    <row r="51" spans="1:8" ht="42.75">
      <c r="A51" s="1" t="s">
        <v>104</v>
      </c>
      <c r="B51" s="2" t="s">
        <v>207</v>
      </c>
      <c r="C51" s="3" t="s">
        <v>23</v>
      </c>
      <c r="D51" s="28">
        <v>695000</v>
      </c>
      <c r="E51" s="28">
        <v>200000</v>
      </c>
      <c r="F51" s="5">
        <v>1</v>
      </c>
      <c r="G51" s="6">
        <f t="shared" si="4"/>
        <v>695000</v>
      </c>
      <c r="H51" s="6">
        <f t="shared" si="5"/>
        <v>200000</v>
      </c>
    </row>
    <row r="52" spans="1:8" ht="28.5">
      <c r="A52" s="1" t="s">
        <v>105</v>
      </c>
      <c r="B52" s="2" t="s">
        <v>106</v>
      </c>
      <c r="C52" s="3" t="s">
        <v>40</v>
      </c>
      <c r="D52" s="28">
        <v>150000</v>
      </c>
      <c r="E52" s="28">
        <v>45000</v>
      </c>
      <c r="F52" s="5">
        <v>1</v>
      </c>
      <c r="G52" s="6">
        <f t="shared" si="4"/>
        <v>150000</v>
      </c>
      <c r="H52" s="6">
        <f t="shared" si="5"/>
        <v>45000</v>
      </c>
    </row>
    <row r="53" spans="1:8" ht="28.5">
      <c r="A53" s="1" t="s">
        <v>107</v>
      </c>
      <c r="B53" s="2" t="s">
        <v>208</v>
      </c>
      <c r="C53" s="3" t="s">
        <v>40</v>
      </c>
      <c r="D53" s="28">
        <v>250000</v>
      </c>
      <c r="E53" s="28">
        <v>60000</v>
      </c>
      <c r="F53" s="5">
        <v>1</v>
      </c>
      <c r="G53" s="6">
        <f t="shared" si="4"/>
        <v>250000</v>
      </c>
      <c r="H53" s="6">
        <f t="shared" si="5"/>
        <v>60000</v>
      </c>
    </row>
    <row r="54" spans="1:8" ht="30.75" customHeight="1">
      <c r="A54" s="1" t="s">
        <v>108</v>
      </c>
      <c r="B54" s="2" t="s">
        <v>209</v>
      </c>
      <c r="C54" s="3" t="s">
        <v>88</v>
      </c>
      <c r="D54" s="28">
        <v>6500</v>
      </c>
      <c r="E54" s="28">
        <v>2500</v>
      </c>
      <c r="F54" s="5">
        <v>15</v>
      </c>
      <c r="G54" s="6">
        <f t="shared" si="4"/>
        <v>97500</v>
      </c>
      <c r="H54" s="6">
        <f t="shared" si="5"/>
        <v>37500</v>
      </c>
    </row>
    <row r="55" spans="1:8" ht="15">
      <c r="A55" s="1" t="s">
        <v>110</v>
      </c>
      <c r="B55" s="2" t="s">
        <v>111</v>
      </c>
      <c r="C55" s="3" t="s">
        <v>23</v>
      </c>
      <c r="D55" s="28">
        <v>12000</v>
      </c>
      <c r="E55" s="28">
        <v>7000</v>
      </c>
      <c r="F55" s="5">
        <v>4</v>
      </c>
      <c r="G55" s="6">
        <f t="shared" si="4"/>
        <v>48000</v>
      </c>
      <c r="H55" s="6">
        <f t="shared" si="5"/>
        <v>28000</v>
      </c>
    </row>
    <row r="56" spans="1:8" ht="28.5">
      <c r="A56" s="1" t="s">
        <v>112</v>
      </c>
      <c r="B56" s="2" t="s">
        <v>179</v>
      </c>
      <c r="C56" s="3" t="s">
        <v>88</v>
      </c>
      <c r="D56" s="28">
        <v>15000</v>
      </c>
      <c r="E56" s="28">
        <v>8500</v>
      </c>
      <c r="F56" s="5">
        <v>6</v>
      </c>
      <c r="G56" s="6">
        <f t="shared" si="4"/>
        <v>90000</v>
      </c>
      <c r="H56" s="6">
        <f t="shared" si="5"/>
        <v>51000</v>
      </c>
    </row>
    <row r="57" spans="1:8" ht="28.5">
      <c r="A57" s="1" t="s">
        <v>114</v>
      </c>
      <c r="B57" s="2" t="s">
        <v>121</v>
      </c>
      <c r="C57" s="3" t="s">
        <v>40</v>
      </c>
      <c r="D57" s="28">
        <v>50000</v>
      </c>
      <c r="E57" s="28">
        <v>30000</v>
      </c>
      <c r="F57" s="5">
        <v>1</v>
      </c>
      <c r="G57" s="6">
        <f t="shared" si="4"/>
        <v>50000</v>
      </c>
      <c r="H57" s="6">
        <f t="shared" si="5"/>
        <v>30000</v>
      </c>
    </row>
    <row r="58" spans="1:8" ht="15">
      <c r="A58" s="1" t="s">
        <v>116</v>
      </c>
      <c r="B58" s="2" t="s">
        <v>123</v>
      </c>
      <c r="C58" s="3" t="s">
        <v>23</v>
      </c>
      <c r="D58" s="28">
        <v>0</v>
      </c>
      <c r="E58" s="28">
        <v>100000</v>
      </c>
      <c r="F58" s="5">
        <v>1</v>
      </c>
      <c r="G58" s="6">
        <f t="shared" si="4"/>
        <v>0</v>
      </c>
      <c r="H58" s="6">
        <f t="shared" si="5"/>
        <v>100000</v>
      </c>
    </row>
    <row r="59" spans="1:8" ht="15">
      <c r="A59" s="29" t="s">
        <v>118</v>
      </c>
      <c r="B59" s="30" t="s">
        <v>124</v>
      </c>
      <c r="C59" s="31" t="s">
        <v>23</v>
      </c>
      <c r="D59" s="32">
        <v>15000</v>
      </c>
      <c r="E59" s="32">
        <v>10000</v>
      </c>
      <c r="F59" s="33">
        <v>2</v>
      </c>
      <c r="G59" s="34">
        <f t="shared" si="4"/>
        <v>30000</v>
      </c>
      <c r="H59" s="34">
        <f t="shared" si="5"/>
        <v>20000</v>
      </c>
    </row>
    <row r="60" spans="2:8" ht="15">
      <c r="B60" s="35" t="s">
        <v>125</v>
      </c>
      <c r="D60" s="25"/>
      <c r="E60" s="25"/>
      <c r="G60" s="36">
        <f>SUM(G48:G59)</f>
        <v>2449780</v>
      </c>
      <c r="H60" s="36">
        <f>SUM(H48:H59)</f>
        <v>1016500</v>
      </c>
    </row>
    <row r="61" spans="4:5" ht="15">
      <c r="D61" s="25"/>
      <c r="E61" s="25"/>
    </row>
    <row r="62" spans="1:5" ht="15">
      <c r="A62" s="1" t="s">
        <v>126</v>
      </c>
      <c r="B62" s="46" t="s">
        <v>127</v>
      </c>
      <c r="D62" s="25"/>
      <c r="E62" s="25"/>
    </row>
    <row r="63" spans="2:5" ht="15">
      <c r="B63" s="46"/>
      <c r="D63" s="25"/>
      <c r="E63" s="25"/>
    </row>
    <row r="64" spans="1:8" ht="15">
      <c r="A64" s="1" t="s">
        <v>128</v>
      </c>
      <c r="B64" s="2" t="s">
        <v>180</v>
      </c>
      <c r="C64" s="3" t="s">
        <v>23</v>
      </c>
      <c r="D64" s="28">
        <v>2300</v>
      </c>
      <c r="E64" s="28">
        <v>5000</v>
      </c>
      <c r="F64" s="5">
        <v>8</v>
      </c>
      <c r="G64" s="6">
        <f>D64*F64</f>
        <v>18400</v>
      </c>
      <c r="H64" s="6">
        <f>E64*F64</f>
        <v>40000</v>
      </c>
    </row>
    <row r="65" spans="1:8" ht="28.5">
      <c r="A65" s="1" t="s">
        <v>129</v>
      </c>
      <c r="B65" s="2" t="s">
        <v>210</v>
      </c>
      <c r="C65" s="3" t="s">
        <v>23</v>
      </c>
      <c r="D65" s="28">
        <v>455000</v>
      </c>
      <c r="E65" s="28">
        <v>65000</v>
      </c>
      <c r="F65" s="5">
        <v>1</v>
      </c>
      <c r="G65" s="6">
        <f>D65*F65</f>
        <v>455000</v>
      </c>
      <c r="H65" s="6">
        <f>E65*F65</f>
        <v>65000</v>
      </c>
    </row>
    <row r="66" spans="1:8" ht="28.5">
      <c r="A66" s="29" t="s">
        <v>130</v>
      </c>
      <c r="B66" s="30" t="s">
        <v>211</v>
      </c>
      <c r="C66" s="31" t="s">
        <v>23</v>
      </c>
      <c r="D66" s="32">
        <v>385000</v>
      </c>
      <c r="E66" s="32">
        <v>65000</v>
      </c>
      <c r="F66" s="33">
        <v>1</v>
      </c>
      <c r="G66" s="34">
        <f>D66*F66</f>
        <v>385000</v>
      </c>
      <c r="H66" s="34">
        <f>E66*F66</f>
        <v>65000</v>
      </c>
    </row>
    <row r="67" spans="2:8" ht="15">
      <c r="B67" s="35" t="s">
        <v>147</v>
      </c>
      <c r="D67" s="25"/>
      <c r="G67" s="36">
        <f>SUM(G64:G66)</f>
        <v>858400</v>
      </c>
      <c r="H67" s="36">
        <f>SUM(H64:H66)</f>
        <v>170000</v>
      </c>
    </row>
    <row r="68" ht="15">
      <c r="D68" s="25"/>
    </row>
    <row r="69" spans="1:4" ht="15">
      <c r="A69" s="1" t="s">
        <v>148</v>
      </c>
      <c r="B69" s="46" t="s">
        <v>149</v>
      </c>
      <c r="D69" s="25"/>
    </row>
    <row r="70" ht="15">
      <c r="D70" s="25"/>
    </row>
    <row r="71" spans="1:8" ht="15">
      <c r="A71" s="1" t="s">
        <v>150</v>
      </c>
      <c r="B71" s="2" t="s">
        <v>151</v>
      </c>
      <c r="C71" s="3" t="s">
        <v>23</v>
      </c>
      <c r="D71" s="28"/>
      <c r="E71" s="48">
        <v>400000</v>
      </c>
      <c r="F71" s="5">
        <v>1</v>
      </c>
      <c r="G71" s="6">
        <f>D71*F71</f>
        <v>0</v>
      </c>
      <c r="H71" s="6">
        <f>E71*F71</f>
        <v>400000</v>
      </c>
    </row>
    <row r="72" spans="1:8" ht="15">
      <c r="A72" s="1" t="s">
        <v>152</v>
      </c>
      <c r="B72" s="2" t="s">
        <v>184</v>
      </c>
      <c r="C72" s="3" t="s">
        <v>23</v>
      </c>
      <c r="D72" s="28"/>
      <c r="E72" s="48">
        <v>100000</v>
      </c>
      <c r="F72" s="5">
        <v>1</v>
      </c>
      <c r="G72" s="6">
        <f>D72*F72</f>
        <v>0</v>
      </c>
      <c r="H72" s="6">
        <f>E72*F72</f>
        <v>100000</v>
      </c>
    </row>
    <row r="73" spans="1:8" ht="15">
      <c r="A73" s="1" t="s">
        <v>154</v>
      </c>
      <c r="B73" s="2" t="s">
        <v>153</v>
      </c>
      <c r="C73" s="3" t="s">
        <v>23</v>
      </c>
      <c r="D73" s="28"/>
      <c r="E73" s="48">
        <v>200000</v>
      </c>
      <c r="F73" s="5">
        <v>1</v>
      </c>
      <c r="G73" s="6">
        <f>D73*F73</f>
        <v>0</v>
      </c>
      <c r="H73" s="6">
        <f>E73*F73</f>
        <v>200000</v>
      </c>
    </row>
    <row r="74" spans="1:8" ht="15">
      <c r="A74" s="1" t="s">
        <v>156</v>
      </c>
      <c r="B74" s="2" t="s">
        <v>155</v>
      </c>
      <c r="C74" s="3" t="s">
        <v>23</v>
      </c>
      <c r="D74" s="28"/>
      <c r="E74" s="48">
        <v>150000</v>
      </c>
      <c r="F74" s="5">
        <v>1</v>
      </c>
      <c r="G74" s="6">
        <f>D74*F74</f>
        <v>0</v>
      </c>
      <c r="H74" s="6">
        <f>E74*F74</f>
        <v>150000</v>
      </c>
    </row>
    <row r="75" spans="1:8" ht="15">
      <c r="A75" s="29" t="s">
        <v>185</v>
      </c>
      <c r="B75" s="30" t="s">
        <v>157</v>
      </c>
      <c r="C75" s="31" t="s">
        <v>23</v>
      </c>
      <c r="D75" s="32"/>
      <c r="E75" s="49">
        <v>150000</v>
      </c>
      <c r="F75" s="33">
        <v>1</v>
      </c>
      <c r="G75" s="34">
        <f>D75*F75</f>
        <v>0</v>
      </c>
      <c r="H75" s="34">
        <f>E75*F75</f>
        <v>150000</v>
      </c>
    </row>
    <row r="76" spans="2:8" ht="15">
      <c r="B76" s="35" t="s">
        <v>158</v>
      </c>
      <c r="D76" s="25"/>
      <c r="G76" s="36">
        <f>SUM(G71:G75)</f>
        <v>0</v>
      </c>
      <c r="H76" s="36">
        <f>SUM(H71:H75)</f>
        <v>1000000</v>
      </c>
    </row>
    <row r="77" ht="15">
      <c r="D77" s="25"/>
    </row>
    <row r="78" ht="15">
      <c r="D78" s="25"/>
    </row>
    <row r="79" spans="2:8" ht="15">
      <c r="B79" s="35" t="s">
        <v>159</v>
      </c>
      <c r="C79" s="1"/>
      <c r="D79" s="50"/>
      <c r="E79" s="51"/>
      <c r="F79" s="52"/>
      <c r="G79" s="36">
        <f>SUM(G9:G76)/2</f>
        <v>5612680</v>
      </c>
      <c r="H79" s="36">
        <f>SUM(H9:H76)/2</f>
        <v>4646960</v>
      </c>
    </row>
    <row r="80" spans="2:8" ht="15">
      <c r="B80" s="35"/>
      <c r="C80" s="1"/>
      <c r="D80" s="50"/>
      <c r="E80" s="51"/>
      <c r="F80" s="52"/>
      <c r="G80" s="36"/>
      <c r="H80" s="36"/>
    </row>
    <row r="81" spans="2:8" ht="15">
      <c r="B81" s="35"/>
      <c r="C81" s="1"/>
      <c r="D81" s="50"/>
      <c r="E81" s="51"/>
      <c r="F81" s="52"/>
      <c r="G81" s="36"/>
      <c r="H81" s="36"/>
    </row>
    <row r="82" spans="2:8" ht="15">
      <c r="B82" s="35" t="s">
        <v>160</v>
      </c>
      <c r="C82" s="1"/>
      <c r="D82" s="50"/>
      <c r="E82" s="51"/>
      <c r="F82" s="52"/>
      <c r="G82" s="36"/>
      <c r="H82" s="36">
        <f>G79+H79</f>
        <v>10259640</v>
      </c>
    </row>
    <row r="83" spans="2:8" ht="15">
      <c r="B83" s="35"/>
      <c r="C83" s="1"/>
      <c r="D83" s="50"/>
      <c r="E83" s="51"/>
      <c r="F83" s="52"/>
      <c r="G83" s="36"/>
      <c r="H83" s="36"/>
    </row>
    <row r="84" spans="2:8" ht="15">
      <c r="B84" s="35"/>
      <c r="C84" s="1"/>
      <c r="D84" s="50"/>
      <c r="E84" s="51"/>
      <c r="F84" s="52"/>
      <c r="G84" s="36"/>
      <c r="H84" s="36"/>
    </row>
    <row r="85" spans="2:8" ht="15">
      <c r="B85" s="35" t="s">
        <v>161</v>
      </c>
      <c r="C85" s="1"/>
      <c r="D85" s="50"/>
      <c r="E85" s="51"/>
      <c r="F85" s="52"/>
      <c r="G85" s="36"/>
      <c r="H85" s="53">
        <f>H82</f>
        <v>10259640</v>
      </c>
    </row>
    <row r="86" spans="2:8" ht="15">
      <c r="B86" s="35"/>
      <c r="C86" s="1"/>
      <c r="D86" s="50"/>
      <c r="E86" s="51"/>
      <c r="F86" s="52"/>
      <c r="G86" s="36"/>
      <c r="H86" s="36"/>
    </row>
    <row r="87" spans="2:8" ht="15">
      <c r="B87" s="35" t="s">
        <v>162</v>
      </c>
      <c r="C87" s="1"/>
      <c r="D87" s="50"/>
      <c r="E87" s="51"/>
      <c r="F87" s="52"/>
      <c r="G87" s="36"/>
      <c r="H87" s="53">
        <f>H85*0.27</f>
        <v>2770102.8000000003</v>
      </c>
    </row>
    <row r="88" spans="2:8" ht="15">
      <c r="B88" s="35"/>
      <c r="C88" s="1"/>
      <c r="D88" s="50"/>
      <c r="E88" s="51"/>
      <c r="F88" s="52"/>
      <c r="G88" s="36"/>
      <c r="H88" s="36"/>
    </row>
    <row r="89" spans="2:8" ht="15">
      <c r="B89" s="35" t="s">
        <v>163</v>
      </c>
      <c r="C89" s="1"/>
      <c r="D89" s="50"/>
      <c r="E89" s="51"/>
      <c r="F89" s="52"/>
      <c r="G89" s="36"/>
      <c r="H89" s="53">
        <f>H85+H87</f>
        <v>13029742.8</v>
      </c>
    </row>
  </sheetData>
  <sheetProtection selectLockedCells="1" selectUnlockedCells="1"/>
  <mergeCells count="3">
    <mergeCell ref="C1:C2"/>
    <mergeCell ref="F1:F3"/>
    <mergeCell ref="B5:C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12">
      <selection activeCell="C94" sqref="C94"/>
    </sheetView>
  </sheetViews>
  <sheetFormatPr defaultColWidth="16.00390625" defaultRowHeight="12.75"/>
  <cols>
    <col min="1" max="1" width="16.00390625" style="1" customWidth="1"/>
    <col min="2" max="2" width="59.00390625" style="2" customWidth="1"/>
    <col min="3" max="3" width="8.7109375" style="3" customWidth="1"/>
    <col min="4" max="4" width="12.57421875" style="4" customWidth="1"/>
    <col min="5" max="5" width="13.28125" style="4" customWidth="1"/>
    <col min="6" max="6" width="8.00390625" style="5" customWidth="1"/>
    <col min="7" max="8" width="13.7109375" style="6" customWidth="1"/>
    <col min="9" max="255" width="11.421875" style="0" customWidth="1"/>
  </cols>
  <sheetData>
    <row r="1" spans="1:8" ht="13.5" customHeight="1">
      <c r="A1" s="7"/>
      <c r="B1" s="8"/>
      <c r="C1" s="57" t="s">
        <v>0</v>
      </c>
      <c r="D1" s="9" t="s">
        <v>1</v>
      </c>
      <c r="E1" s="9" t="s">
        <v>1</v>
      </c>
      <c r="F1" s="58" t="s">
        <v>2</v>
      </c>
      <c r="G1" s="10" t="s">
        <v>1</v>
      </c>
      <c r="H1" s="11" t="s">
        <v>1</v>
      </c>
    </row>
    <row r="2" spans="1:8" ht="15">
      <c r="A2" s="12" t="s">
        <v>3</v>
      </c>
      <c r="B2" s="12" t="s">
        <v>4</v>
      </c>
      <c r="C2" s="57"/>
      <c r="D2" s="13" t="s">
        <v>5</v>
      </c>
      <c r="E2" s="13" t="s">
        <v>6</v>
      </c>
      <c r="F2" s="58"/>
      <c r="G2" s="14" t="s">
        <v>5</v>
      </c>
      <c r="H2" s="15" t="s">
        <v>6</v>
      </c>
    </row>
    <row r="3" spans="1:8" ht="15">
      <c r="A3" s="16"/>
      <c r="B3" s="17"/>
      <c r="C3" s="16" t="s">
        <v>7</v>
      </c>
      <c r="D3" s="18" t="s">
        <v>8</v>
      </c>
      <c r="E3" s="18" t="s">
        <v>8</v>
      </c>
      <c r="F3" s="58"/>
      <c r="G3" s="19" t="s">
        <v>9</v>
      </c>
      <c r="H3" s="20" t="s">
        <v>9</v>
      </c>
    </row>
    <row r="4" spans="1:5" ht="15">
      <c r="A4" s="21"/>
      <c r="B4" s="22"/>
      <c r="C4" s="21"/>
      <c r="D4" s="23"/>
      <c r="E4" s="23"/>
    </row>
    <row r="5" spans="1:5" ht="13.5" customHeight="1">
      <c r="A5" s="21"/>
      <c r="B5" s="59" t="s">
        <v>212</v>
      </c>
      <c r="C5" s="59"/>
      <c r="D5" s="24"/>
      <c r="E5" s="25"/>
    </row>
    <row r="6" spans="1:5" ht="15">
      <c r="A6" s="21"/>
      <c r="B6" s="21"/>
      <c r="C6" s="21"/>
      <c r="D6" s="25"/>
      <c r="E6" s="25"/>
    </row>
    <row r="7" spans="1:5" ht="15">
      <c r="A7" s="21" t="s">
        <v>10</v>
      </c>
      <c r="B7" s="26" t="s">
        <v>11</v>
      </c>
      <c r="C7" s="21"/>
      <c r="D7" s="25"/>
      <c r="E7" s="25"/>
    </row>
    <row r="8" spans="2:5" ht="15">
      <c r="B8" s="27"/>
      <c r="C8" s="1"/>
      <c r="D8" s="25"/>
      <c r="E8" s="25"/>
    </row>
    <row r="9" spans="1:8" ht="15">
      <c r="A9" s="1" t="s">
        <v>12</v>
      </c>
      <c r="B9" s="2" t="s">
        <v>13</v>
      </c>
      <c r="C9" s="3" t="s">
        <v>14</v>
      </c>
      <c r="D9" s="28">
        <v>550</v>
      </c>
      <c r="E9" s="28">
        <v>1300</v>
      </c>
      <c r="F9" s="5">
        <v>120</v>
      </c>
      <c r="G9" s="6">
        <f>D9*F9</f>
        <v>66000</v>
      </c>
      <c r="H9" s="6">
        <f>E9*F9</f>
        <v>156000</v>
      </c>
    </row>
    <row r="10" spans="1:8" ht="16.5">
      <c r="A10" s="29" t="s">
        <v>15</v>
      </c>
      <c r="B10" s="30" t="s">
        <v>16</v>
      </c>
      <c r="C10" s="31" t="s">
        <v>17</v>
      </c>
      <c r="D10" s="32">
        <v>550</v>
      </c>
      <c r="E10" s="32">
        <v>1500</v>
      </c>
      <c r="F10" s="33">
        <v>60</v>
      </c>
      <c r="G10" s="34">
        <f>D10*F10</f>
        <v>33000</v>
      </c>
      <c r="H10" s="34">
        <f>E10*F10</f>
        <v>90000</v>
      </c>
    </row>
    <row r="11" spans="2:8" ht="15">
      <c r="B11" s="35" t="s">
        <v>18</v>
      </c>
      <c r="D11" s="25"/>
      <c r="E11" s="25"/>
      <c r="G11" s="36">
        <f>SUM(G8:G10)</f>
        <v>99000</v>
      </c>
      <c r="H11" s="36">
        <f>SUM(H8:H10)</f>
        <v>246000</v>
      </c>
    </row>
    <row r="12" spans="2:5" ht="15">
      <c r="B12" s="37"/>
      <c r="D12" s="25"/>
      <c r="E12" s="25"/>
    </row>
    <row r="13" spans="1:5" ht="15">
      <c r="A13" s="38" t="s">
        <v>19</v>
      </c>
      <c r="B13" s="39" t="s">
        <v>20</v>
      </c>
      <c r="C13" s="40"/>
      <c r="D13" s="25"/>
      <c r="E13" s="25"/>
    </row>
    <row r="14" spans="1:5" ht="15">
      <c r="A14" s="38"/>
      <c r="B14" s="41"/>
      <c r="D14" s="25"/>
      <c r="E14" s="25"/>
    </row>
    <row r="15" spans="1:8" ht="16.5">
      <c r="A15" s="38" t="s">
        <v>21</v>
      </c>
      <c r="B15" s="37" t="s">
        <v>33</v>
      </c>
      <c r="C15" s="3" t="s">
        <v>17</v>
      </c>
      <c r="D15" s="28">
        <v>0</v>
      </c>
      <c r="E15" s="28">
        <v>3100</v>
      </c>
      <c r="F15" s="5">
        <v>39</v>
      </c>
      <c r="G15" s="6">
        <f aca="true" t="shared" si="0" ref="G15:G22">D15*F15</f>
        <v>0</v>
      </c>
      <c r="H15" s="6">
        <f aca="true" t="shared" si="1" ref="H15:H22">E15*F15</f>
        <v>120900</v>
      </c>
    </row>
    <row r="16" spans="1:8" ht="16.5">
      <c r="A16" s="38" t="s">
        <v>24</v>
      </c>
      <c r="B16" s="37" t="s">
        <v>35</v>
      </c>
      <c r="C16" s="3" t="s">
        <v>17</v>
      </c>
      <c r="D16" s="28">
        <v>0</v>
      </c>
      <c r="E16" s="28">
        <v>1700</v>
      </c>
      <c r="F16" s="5">
        <v>39</v>
      </c>
      <c r="G16" s="6">
        <f t="shared" si="0"/>
        <v>0</v>
      </c>
      <c r="H16" s="6">
        <f t="shared" si="1"/>
        <v>66300</v>
      </c>
    </row>
    <row r="17" spans="1:8" ht="16.5">
      <c r="A17" s="38" t="s">
        <v>26</v>
      </c>
      <c r="B17" s="37" t="s">
        <v>165</v>
      </c>
      <c r="C17" s="3" t="s">
        <v>17</v>
      </c>
      <c r="D17" s="28">
        <v>4500</v>
      </c>
      <c r="E17" s="28">
        <v>18000</v>
      </c>
      <c r="F17" s="5">
        <v>3</v>
      </c>
      <c r="G17" s="6">
        <f t="shared" si="0"/>
        <v>13500</v>
      </c>
      <c r="H17" s="6">
        <f t="shared" si="1"/>
        <v>54000</v>
      </c>
    </row>
    <row r="18" spans="1:8" ht="28.5">
      <c r="A18" s="38" t="s">
        <v>28</v>
      </c>
      <c r="B18" s="37" t="s">
        <v>166</v>
      </c>
      <c r="C18" s="3" t="s">
        <v>170</v>
      </c>
      <c r="D18" s="28">
        <v>2100</v>
      </c>
      <c r="E18" s="28">
        <v>10000</v>
      </c>
      <c r="F18" s="5">
        <v>22</v>
      </c>
      <c r="G18" s="6">
        <f t="shared" si="0"/>
        <v>46200</v>
      </c>
      <c r="H18" s="6">
        <f t="shared" si="1"/>
        <v>220000</v>
      </c>
    </row>
    <row r="19" spans="1:8" ht="15">
      <c r="A19" s="38" t="s">
        <v>30</v>
      </c>
      <c r="B19" s="37" t="s">
        <v>167</v>
      </c>
      <c r="C19" s="3" t="s">
        <v>23</v>
      </c>
      <c r="D19" s="28">
        <v>0</v>
      </c>
      <c r="E19" s="28">
        <v>1000</v>
      </c>
      <c r="F19" s="5">
        <v>10</v>
      </c>
      <c r="G19" s="6">
        <f t="shared" si="0"/>
        <v>0</v>
      </c>
      <c r="H19" s="6">
        <f t="shared" si="1"/>
        <v>10000</v>
      </c>
    </row>
    <row r="20" spans="1:8" ht="15">
      <c r="A20" s="38" t="s">
        <v>32</v>
      </c>
      <c r="B20" s="37" t="s">
        <v>39</v>
      </c>
      <c r="C20" s="3" t="s">
        <v>40</v>
      </c>
      <c r="D20" s="28">
        <v>0</v>
      </c>
      <c r="E20" s="28">
        <v>55000</v>
      </c>
      <c r="F20" s="5">
        <v>1</v>
      </c>
      <c r="G20" s="6">
        <f t="shared" si="0"/>
        <v>0</v>
      </c>
      <c r="H20" s="6">
        <f t="shared" si="1"/>
        <v>55000</v>
      </c>
    </row>
    <row r="21" spans="1:8" ht="15">
      <c r="A21" s="38" t="s">
        <v>34</v>
      </c>
      <c r="B21" s="37" t="s">
        <v>42</v>
      </c>
      <c r="C21" s="3" t="s">
        <v>23</v>
      </c>
      <c r="D21" s="28">
        <v>0</v>
      </c>
      <c r="E21" s="28">
        <v>35000</v>
      </c>
      <c r="F21" s="5">
        <v>1</v>
      </c>
      <c r="G21" s="6">
        <f t="shared" si="0"/>
        <v>0</v>
      </c>
      <c r="H21" s="6">
        <f t="shared" si="1"/>
        <v>35000</v>
      </c>
    </row>
    <row r="22" spans="1:8" ht="21" customHeight="1">
      <c r="A22" s="42"/>
      <c r="B22" s="30"/>
      <c r="C22" s="31" t="s">
        <v>40</v>
      </c>
      <c r="D22" s="32"/>
      <c r="E22" s="32"/>
      <c r="F22" s="33"/>
      <c r="G22" s="34">
        <f t="shared" si="0"/>
        <v>0</v>
      </c>
      <c r="H22" s="34">
        <f t="shared" si="1"/>
        <v>0</v>
      </c>
    </row>
    <row r="23" spans="1:8" ht="15">
      <c r="A23" s="38"/>
      <c r="B23" s="41" t="s">
        <v>49</v>
      </c>
      <c r="D23" s="25"/>
      <c r="E23" s="25"/>
      <c r="G23" s="36">
        <f>SUM(G15:G22)</f>
        <v>59700</v>
      </c>
      <c r="H23" s="36">
        <f>SUM(H15:H22)</f>
        <v>561200</v>
      </c>
    </row>
    <row r="24" spans="1:8" ht="15">
      <c r="A24" s="38"/>
      <c r="B24" s="41"/>
      <c r="D24" s="25"/>
      <c r="E24" s="25"/>
      <c r="G24" s="36"/>
      <c r="H24" s="36"/>
    </row>
    <row r="25" spans="1:8" ht="15">
      <c r="A25" s="38" t="s">
        <v>50</v>
      </c>
      <c r="B25" s="39" t="s">
        <v>51</v>
      </c>
      <c r="D25" s="25"/>
      <c r="E25" s="25"/>
      <c r="G25" s="36"/>
      <c r="H25" s="36"/>
    </row>
    <row r="26" spans="1:8" ht="15">
      <c r="A26" s="38"/>
      <c r="B26" s="41"/>
      <c r="D26" s="25"/>
      <c r="E26" s="25"/>
      <c r="G26" s="36"/>
      <c r="H26" s="36"/>
    </row>
    <row r="27" spans="1:8" ht="16.5">
      <c r="A27" s="38" t="s">
        <v>52</v>
      </c>
      <c r="B27" s="37" t="s">
        <v>53</v>
      </c>
      <c r="C27" s="3" t="s">
        <v>17</v>
      </c>
      <c r="D27" s="28">
        <v>1300</v>
      </c>
      <c r="E27" s="28">
        <v>2500</v>
      </c>
      <c r="F27" s="5">
        <v>24</v>
      </c>
      <c r="G27" s="6">
        <f>D27*F27</f>
        <v>31200</v>
      </c>
      <c r="H27" s="6">
        <f>E27*F27</f>
        <v>60000</v>
      </c>
    </row>
    <row r="28" spans="1:8" ht="15">
      <c r="A28" s="38" t="s">
        <v>54</v>
      </c>
      <c r="B28" s="2" t="s">
        <v>168</v>
      </c>
      <c r="C28" s="3" t="s">
        <v>23</v>
      </c>
      <c r="D28" s="28">
        <v>350000</v>
      </c>
      <c r="E28" s="28">
        <v>0</v>
      </c>
      <c r="F28" s="5">
        <v>1</v>
      </c>
      <c r="G28" s="6">
        <f>D28*F28</f>
        <v>350000</v>
      </c>
      <c r="H28" s="6">
        <f>E28*F28</f>
        <v>0</v>
      </c>
    </row>
    <row r="29" spans="1:8" ht="15">
      <c r="A29" s="42" t="s">
        <v>56</v>
      </c>
      <c r="B29" s="30" t="s">
        <v>58</v>
      </c>
      <c r="C29" s="31" t="s">
        <v>23</v>
      </c>
      <c r="D29" s="32">
        <v>0</v>
      </c>
      <c r="E29" s="32">
        <v>350000</v>
      </c>
      <c r="F29" s="33">
        <v>1</v>
      </c>
      <c r="G29" s="34">
        <f>D29*F29</f>
        <v>0</v>
      </c>
      <c r="H29" s="34">
        <f>E29*F29</f>
        <v>350000</v>
      </c>
    </row>
    <row r="30" spans="1:8" ht="15">
      <c r="A30" s="43"/>
      <c r="B30" s="41" t="s">
        <v>59</v>
      </c>
      <c r="D30" s="25"/>
      <c r="E30" s="25"/>
      <c r="G30" s="36">
        <f>SUM(G27:G29)</f>
        <v>381200</v>
      </c>
      <c r="H30" s="36">
        <f>SUM(H27:H29)</f>
        <v>410000</v>
      </c>
    </row>
    <row r="31" spans="1:8" ht="14.25">
      <c r="A31" s="43"/>
      <c r="B31" s="37"/>
      <c r="D31" s="25"/>
      <c r="E31" s="25"/>
      <c r="G31" s="36"/>
      <c r="H31" s="36"/>
    </row>
    <row r="32" spans="1:5" ht="15">
      <c r="A32" s="38" t="s">
        <v>60</v>
      </c>
      <c r="B32" s="39" t="s">
        <v>61</v>
      </c>
      <c r="D32" s="25"/>
      <c r="E32" s="25"/>
    </row>
    <row r="33" spans="1:5" ht="15">
      <c r="A33" s="38"/>
      <c r="B33" s="44"/>
      <c r="D33" s="25"/>
      <c r="E33" s="25"/>
    </row>
    <row r="34" spans="1:8" ht="16.5">
      <c r="A34" s="38" t="s">
        <v>62</v>
      </c>
      <c r="B34" s="37" t="s">
        <v>169</v>
      </c>
      <c r="C34" s="3" t="s">
        <v>17</v>
      </c>
      <c r="D34" s="25">
        <v>65000</v>
      </c>
      <c r="E34" s="25">
        <v>29500</v>
      </c>
      <c r="F34" s="5">
        <v>3</v>
      </c>
      <c r="G34" s="6">
        <f aca="true" t="shared" si="2" ref="G34:G46">D34*F34</f>
        <v>195000</v>
      </c>
      <c r="H34" s="6">
        <f aca="true" t="shared" si="3" ref="H34:H46">E34*F34</f>
        <v>88500</v>
      </c>
    </row>
    <row r="35" spans="1:8" ht="15">
      <c r="A35" s="38" t="s">
        <v>64</v>
      </c>
      <c r="B35" s="2" t="s">
        <v>171</v>
      </c>
      <c r="C35" s="3" t="s">
        <v>172</v>
      </c>
      <c r="D35" s="25">
        <v>395</v>
      </c>
      <c r="E35" s="25">
        <v>650</v>
      </c>
      <c r="F35" s="5">
        <v>300</v>
      </c>
      <c r="G35" s="6">
        <f t="shared" si="2"/>
        <v>118500</v>
      </c>
      <c r="H35" s="6">
        <f t="shared" si="3"/>
        <v>195000</v>
      </c>
    </row>
    <row r="36" spans="1:8" ht="15">
      <c r="A36" s="38" t="s">
        <v>66</v>
      </c>
      <c r="B36" s="2" t="s">
        <v>173</v>
      </c>
      <c r="C36" s="3" t="s">
        <v>88</v>
      </c>
      <c r="D36" s="25">
        <v>39900</v>
      </c>
      <c r="E36" s="25">
        <v>21000</v>
      </c>
      <c r="F36" s="5">
        <v>15</v>
      </c>
      <c r="G36" s="6">
        <f t="shared" si="2"/>
        <v>598500</v>
      </c>
      <c r="H36" s="6">
        <f t="shared" si="3"/>
        <v>315000</v>
      </c>
    </row>
    <row r="37" spans="1:8" ht="28.5">
      <c r="A37" s="38" t="s">
        <v>68</v>
      </c>
      <c r="B37" s="2" t="s">
        <v>75</v>
      </c>
      <c r="C37" s="3" t="s">
        <v>17</v>
      </c>
      <c r="D37" s="28">
        <v>8790</v>
      </c>
      <c r="E37" s="28">
        <v>5600</v>
      </c>
      <c r="F37" s="5">
        <v>39</v>
      </c>
      <c r="G37" s="6">
        <f t="shared" si="2"/>
        <v>342810</v>
      </c>
      <c r="H37" s="6">
        <f t="shared" si="3"/>
        <v>218400</v>
      </c>
    </row>
    <row r="38" spans="1:8" ht="16.5">
      <c r="A38" s="38" t="s">
        <v>70</v>
      </c>
      <c r="B38" s="2" t="s">
        <v>79</v>
      </c>
      <c r="C38" s="3" t="s">
        <v>17</v>
      </c>
      <c r="D38" s="28">
        <v>1190</v>
      </c>
      <c r="E38" s="28">
        <v>980</v>
      </c>
      <c r="F38" s="5">
        <v>39</v>
      </c>
      <c r="G38" s="6">
        <f t="shared" si="2"/>
        <v>46410</v>
      </c>
      <c r="H38" s="6">
        <f t="shared" si="3"/>
        <v>38220</v>
      </c>
    </row>
    <row r="39" spans="1:8" ht="15">
      <c r="A39" s="38" t="s">
        <v>72</v>
      </c>
      <c r="B39" s="2" t="s">
        <v>213</v>
      </c>
      <c r="C39" s="3" t="s">
        <v>23</v>
      </c>
      <c r="D39" s="28">
        <v>1150000</v>
      </c>
      <c r="E39" s="28">
        <v>250000</v>
      </c>
      <c r="F39" s="5">
        <v>0</v>
      </c>
      <c r="G39" s="6">
        <f t="shared" si="2"/>
        <v>0</v>
      </c>
      <c r="H39" s="6">
        <f t="shared" si="3"/>
        <v>0</v>
      </c>
    </row>
    <row r="40" spans="1:8" ht="28.5">
      <c r="A40" s="38" t="s">
        <v>74</v>
      </c>
      <c r="B40" s="2" t="s">
        <v>81</v>
      </c>
      <c r="C40" s="3" t="s">
        <v>17</v>
      </c>
      <c r="D40" s="28">
        <v>390</v>
      </c>
      <c r="E40" s="28">
        <v>710</v>
      </c>
      <c r="F40" s="5">
        <v>138</v>
      </c>
      <c r="G40" s="6">
        <f t="shared" si="2"/>
        <v>53820</v>
      </c>
      <c r="H40" s="6">
        <f t="shared" si="3"/>
        <v>97980</v>
      </c>
    </row>
    <row r="41" spans="1:8" ht="16.5">
      <c r="A41" s="38" t="s">
        <v>76</v>
      </c>
      <c r="B41" s="2" t="s">
        <v>83</v>
      </c>
      <c r="C41" s="3" t="s">
        <v>17</v>
      </c>
      <c r="D41" s="28">
        <v>795</v>
      </c>
      <c r="E41" s="28">
        <v>560</v>
      </c>
      <c r="F41" s="5">
        <v>138</v>
      </c>
      <c r="G41" s="6">
        <f t="shared" si="2"/>
        <v>109710</v>
      </c>
      <c r="H41" s="6">
        <f t="shared" si="3"/>
        <v>77280</v>
      </c>
    </row>
    <row r="42" spans="1:8" ht="16.5">
      <c r="A42" s="38" t="s">
        <v>78</v>
      </c>
      <c r="B42" s="2" t="s">
        <v>85</v>
      </c>
      <c r="C42" s="3" t="s">
        <v>17</v>
      </c>
      <c r="D42" s="28">
        <v>560</v>
      </c>
      <c r="E42" s="28">
        <v>1120</v>
      </c>
      <c r="F42" s="5">
        <v>180</v>
      </c>
      <c r="G42" s="6">
        <f t="shared" si="2"/>
        <v>100800</v>
      </c>
      <c r="H42" s="6">
        <f t="shared" si="3"/>
        <v>201600</v>
      </c>
    </row>
    <row r="43" spans="1:8" ht="16.5">
      <c r="A43" s="38" t="s">
        <v>80</v>
      </c>
      <c r="B43" s="2" t="s">
        <v>214</v>
      </c>
      <c r="C43" s="3" t="s">
        <v>17</v>
      </c>
      <c r="D43" s="28">
        <v>7670</v>
      </c>
      <c r="E43" s="28">
        <v>5600</v>
      </c>
      <c r="F43" s="5">
        <v>39</v>
      </c>
      <c r="G43" s="6">
        <f t="shared" si="2"/>
        <v>299130</v>
      </c>
      <c r="H43" s="6">
        <f t="shared" si="3"/>
        <v>218400</v>
      </c>
    </row>
    <row r="44" spans="1:8" ht="15">
      <c r="A44" s="38" t="s">
        <v>82</v>
      </c>
      <c r="B44" s="2" t="s">
        <v>215</v>
      </c>
      <c r="C44" s="3" t="s">
        <v>172</v>
      </c>
      <c r="D44" s="28">
        <v>3900</v>
      </c>
      <c r="E44" s="28">
        <v>1000</v>
      </c>
      <c r="F44" s="5">
        <v>500</v>
      </c>
      <c r="G44" s="6">
        <f t="shared" si="2"/>
        <v>1950000</v>
      </c>
      <c r="H44" s="6">
        <f t="shared" si="3"/>
        <v>500000</v>
      </c>
    </row>
    <row r="45" spans="1:8" ht="30" customHeight="1">
      <c r="A45" s="38" t="s">
        <v>84</v>
      </c>
      <c r="B45" s="2" t="s">
        <v>216</v>
      </c>
      <c r="C45" s="3" t="s">
        <v>17</v>
      </c>
      <c r="D45" s="28">
        <v>78900</v>
      </c>
      <c r="E45" s="28">
        <v>35000</v>
      </c>
      <c r="F45" s="5">
        <v>4</v>
      </c>
      <c r="G45" s="6">
        <f t="shared" si="2"/>
        <v>315600</v>
      </c>
      <c r="H45" s="6">
        <f t="shared" si="3"/>
        <v>140000</v>
      </c>
    </row>
    <row r="46" spans="1:8" ht="16.5">
      <c r="A46" s="42" t="s">
        <v>86</v>
      </c>
      <c r="B46" s="30" t="s">
        <v>94</v>
      </c>
      <c r="C46" s="31" t="s">
        <v>95</v>
      </c>
      <c r="D46" s="32">
        <v>12800</v>
      </c>
      <c r="E46" s="32">
        <v>3200</v>
      </c>
      <c r="F46" s="33">
        <v>32</v>
      </c>
      <c r="G46" s="34">
        <f t="shared" si="2"/>
        <v>409600</v>
      </c>
      <c r="H46" s="34">
        <f t="shared" si="3"/>
        <v>102400</v>
      </c>
    </row>
    <row r="47" spans="1:8" ht="15">
      <c r="A47" s="38"/>
      <c r="B47" s="35" t="s">
        <v>96</v>
      </c>
      <c r="D47" s="25"/>
      <c r="E47" s="25"/>
      <c r="G47" s="36">
        <f>SUM(G37:G46)</f>
        <v>3627880</v>
      </c>
      <c r="H47" s="36">
        <f>SUM(H37:H46)</f>
        <v>1594280</v>
      </c>
    </row>
    <row r="48" spans="1:5" ht="15">
      <c r="A48" s="38"/>
      <c r="D48" s="25"/>
      <c r="E48" s="25"/>
    </row>
    <row r="49" spans="1:5" ht="15">
      <c r="A49" s="1" t="s">
        <v>97</v>
      </c>
      <c r="B49" s="39" t="s">
        <v>98</v>
      </c>
      <c r="C49" s="40"/>
      <c r="D49" s="25"/>
      <c r="E49" s="25"/>
    </row>
    <row r="50" spans="2:5" ht="15">
      <c r="B50" s="41"/>
      <c r="D50" s="25"/>
      <c r="E50" s="25"/>
    </row>
    <row r="51" spans="1:8" ht="28.5">
      <c r="A51" s="1" t="s">
        <v>99</v>
      </c>
      <c r="B51" s="2" t="s">
        <v>174</v>
      </c>
      <c r="C51" s="3" t="s">
        <v>40</v>
      </c>
      <c r="D51" s="28">
        <v>185000</v>
      </c>
      <c r="E51" s="28">
        <v>65000</v>
      </c>
      <c r="F51" s="5">
        <v>1</v>
      </c>
      <c r="G51" s="6">
        <f aca="true" t="shared" si="4" ref="G51:G63">D51*F51</f>
        <v>185000</v>
      </c>
      <c r="H51" s="6">
        <f aca="true" t="shared" si="5" ref="H51:H63">E51*F51</f>
        <v>65000</v>
      </c>
    </row>
    <row r="52" spans="1:8" ht="28.5">
      <c r="A52" s="1" t="s">
        <v>101</v>
      </c>
      <c r="B52" s="2" t="s">
        <v>102</v>
      </c>
      <c r="C52" s="3" t="s">
        <v>40</v>
      </c>
      <c r="D52" s="28">
        <v>155000</v>
      </c>
      <c r="E52" s="28">
        <v>60000</v>
      </c>
      <c r="F52" s="5">
        <v>1</v>
      </c>
      <c r="G52" s="6">
        <f t="shared" si="4"/>
        <v>155000</v>
      </c>
      <c r="H52" s="6">
        <f t="shared" si="5"/>
        <v>60000</v>
      </c>
    </row>
    <row r="53" spans="1:8" ht="16.5">
      <c r="A53" s="1" t="s">
        <v>103</v>
      </c>
      <c r="B53" s="2" t="s">
        <v>206</v>
      </c>
      <c r="C53" s="3" t="s">
        <v>88</v>
      </c>
      <c r="D53" s="28">
        <v>8741</v>
      </c>
      <c r="E53" s="28">
        <v>4000</v>
      </c>
      <c r="F53" s="45">
        <v>80</v>
      </c>
      <c r="G53" s="6">
        <f t="shared" si="4"/>
        <v>699280</v>
      </c>
      <c r="H53" s="6">
        <f t="shared" si="5"/>
        <v>320000</v>
      </c>
    </row>
    <row r="54" spans="1:8" ht="42.75">
      <c r="A54" s="1" t="s">
        <v>104</v>
      </c>
      <c r="B54" s="2" t="s">
        <v>217</v>
      </c>
      <c r="C54" s="3" t="s">
        <v>23</v>
      </c>
      <c r="D54" s="28">
        <v>695000</v>
      </c>
      <c r="E54" s="28">
        <v>200000</v>
      </c>
      <c r="F54" s="5">
        <v>1</v>
      </c>
      <c r="G54" s="6">
        <f t="shared" si="4"/>
        <v>695000</v>
      </c>
      <c r="H54" s="6">
        <f t="shared" si="5"/>
        <v>200000</v>
      </c>
    </row>
    <row r="55" spans="1:8" ht="28.5">
      <c r="A55" s="1" t="s">
        <v>105</v>
      </c>
      <c r="B55" s="2" t="s">
        <v>106</v>
      </c>
      <c r="C55" s="3" t="s">
        <v>40</v>
      </c>
      <c r="D55" s="28">
        <v>150000</v>
      </c>
      <c r="E55" s="28">
        <v>45000</v>
      </c>
      <c r="F55" s="5">
        <v>1</v>
      </c>
      <c r="G55" s="6">
        <f t="shared" si="4"/>
        <v>150000</v>
      </c>
      <c r="H55" s="6">
        <f t="shared" si="5"/>
        <v>45000</v>
      </c>
    </row>
    <row r="56" spans="1:8" ht="28.5">
      <c r="A56" s="1" t="s">
        <v>107</v>
      </c>
      <c r="B56" s="2" t="s">
        <v>218</v>
      </c>
      <c r="C56" s="3" t="s">
        <v>40</v>
      </c>
      <c r="D56" s="28">
        <v>250000</v>
      </c>
      <c r="E56" s="28">
        <v>60000</v>
      </c>
      <c r="F56" s="5">
        <v>1</v>
      </c>
      <c r="G56" s="6">
        <f t="shared" si="4"/>
        <v>250000</v>
      </c>
      <c r="H56" s="6">
        <f t="shared" si="5"/>
        <v>60000</v>
      </c>
    </row>
    <row r="57" spans="1:8" ht="42.75" customHeight="1">
      <c r="A57" s="1" t="s">
        <v>108</v>
      </c>
      <c r="B57" s="2" t="s">
        <v>219</v>
      </c>
      <c r="C57" s="3" t="s">
        <v>88</v>
      </c>
      <c r="D57" s="28">
        <v>6500</v>
      </c>
      <c r="E57" s="28">
        <v>2500</v>
      </c>
      <c r="F57" s="5">
        <v>15</v>
      </c>
      <c r="G57" s="6">
        <f t="shared" si="4"/>
        <v>97500</v>
      </c>
      <c r="H57" s="6">
        <f t="shared" si="5"/>
        <v>37500</v>
      </c>
    </row>
    <row r="58" spans="1:8" ht="15">
      <c r="A58" s="1" t="s">
        <v>110</v>
      </c>
      <c r="B58" s="2" t="s">
        <v>111</v>
      </c>
      <c r="C58" s="3" t="s">
        <v>23</v>
      </c>
      <c r="D58" s="28">
        <v>12000</v>
      </c>
      <c r="E58" s="28">
        <v>7000</v>
      </c>
      <c r="F58" s="5">
        <v>4</v>
      </c>
      <c r="G58" s="6">
        <f t="shared" si="4"/>
        <v>48000</v>
      </c>
      <c r="H58" s="6">
        <f t="shared" si="5"/>
        <v>28000</v>
      </c>
    </row>
    <row r="59" spans="1:8" ht="28.5">
      <c r="A59" s="1" t="s">
        <v>112</v>
      </c>
      <c r="B59" s="2" t="s">
        <v>179</v>
      </c>
      <c r="C59" s="3" t="s">
        <v>88</v>
      </c>
      <c r="D59" s="28">
        <v>15000</v>
      </c>
      <c r="E59" s="28">
        <v>8500</v>
      </c>
      <c r="F59" s="5">
        <v>4</v>
      </c>
      <c r="G59" s="6">
        <f t="shared" si="4"/>
        <v>60000</v>
      </c>
      <c r="H59" s="6">
        <f t="shared" si="5"/>
        <v>34000</v>
      </c>
    </row>
    <row r="60" spans="1:8" ht="15">
      <c r="A60" s="1" t="s">
        <v>114</v>
      </c>
      <c r="B60" s="2" t="s">
        <v>117</v>
      </c>
      <c r="C60" s="3" t="s">
        <v>23</v>
      </c>
      <c r="D60" s="28">
        <v>100000</v>
      </c>
      <c r="E60" s="28">
        <v>50000</v>
      </c>
      <c r="F60" s="5">
        <v>1</v>
      </c>
      <c r="G60" s="6">
        <f t="shared" si="4"/>
        <v>100000</v>
      </c>
      <c r="H60" s="6">
        <f t="shared" si="5"/>
        <v>50000</v>
      </c>
    </row>
    <row r="61" spans="1:8" ht="28.5">
      <c r="A61" s="1" t="s">
        <v>116</v>
      </c>
      <c r="B61" s="2" t="s">
        <v>121</v>
      </c>
      <c r="C61" s="3" t="s">
        <v>40</v>
      </c>
      <c r="D61" s="28">
        <v>50000</v>
      </c>
      <c r="E61" s="28">
        <v>30000</v>
      </c>
      <c r="F61" s="5">
        <v>1</v>
      </c>
      <c r="G61" s="6">
        <f t="shared" si="4"/>
        <v>50000</v>
      </c>
      <c r="H61" s="6">
        <f t="shared" si="5"/>
        <v>30000</v>
      </c>
    </row>
    <row r="62" spans="1:8" ht="15">
      <c r="A62" s="1" t="s">
        <v>118</v>
      </c>
      <c r="B62" s="2" t="s">
        <v>123</v>
      </c>
      <c r="C62" s="3" t="s">
        <v>23</v>
      </c>
      <c r="D62" s="28">
        <v>0</v>
      </c>
      <c r="E62" s="28">
        <v>100000</v>
      </c>
      <c r="F62" s="5">
        <v>1</v>
      </c>
      <c r="G62" s="6">
        <f t="shared" si="4"/>
        <v>0</v>
      </c>
      <c r="H62" s="6">
        <f t="shared" si="5"/>
        <v>100000</v>
      </c>
    </row>
    <row r="63" spans="1:8" ht="15">
      <c r="A63" s="29" t="s">
        <v>120</v>
      </c>
      <c r="B63" s="30" t="s">
        <v>124</v>
      </c>
      <c r="C63" s="31" t="s">
        <v>23</v>
      </c>
      <c r="D63" s="32">
        <v>15000</v>
      </c>
      <c r="E63" s="32">
        <v>10000</v>
      </c>
      <c r="F63" s="33">
        <v>3</v>
      </c>
      <c r="G63" s="34">
        <f t="shared" si="4"/>
        <v>45000</v>
      </c>
      <c r="H63" s="34">
        <f t="shared" si="5"/>
        <v>30000</v>
      </c>
    </row>
    <row r="64" spans="2:8" ht="15">
      <c r="B64" s="35" t="s">
        <v>125</v>
      </c>
      <c r="D64" s="25"/>
      <c r="E64" s="25"/>
      <c r="G64" s="36">
        <f>SUM(G51:G63)</f>
        <v>2534780</v>
      </c>
      <c r="H64" s="36">
        <f>SUM(H51:H63)</f>
        <v>1059500</v>
      </c>
    </row>
    <row r="65" spans="4:5" ht="15">
      <c r="D65" s="25"/>
      <c r="E65" s="25"/>
    </row>
    <row r="66" spans="1:5" ht="15">
      <c r="A66" s="1" t="s">
        <v>126</v>
      </c>
      <c r="B66" s="46" t="s">
        <v>127</v>
      </c>
      <c r="D66" s="25"/>
      <c r="E66" s="25"/>
    </row>
    <row r="67" spans="2:5" ht="15">
      <c r="B67" s="46"/>
      <c r="D67" s="25"/>
      <c r="E67" s="25"/>
    </row>
    <row r="68" spans="1:8" ht="15">
      <c r="A68" s="1" t="s">
        <v>128</v>
      </c>
      <c r="B68" s="2" t="s">
        <v>180</v>
      </c>
      <c r="C68" s="3" t="s">
        <v>23</v>
      </c>
      <c r="D68" s="28">
        <v>2300</v>
      </c>
      <c r="E68" s="28">
        <v>5000</v>
      </c>
      <c r="F68" s="5">
        <v>8</v>
      </c>
      <c r="G68" s="6">
        <f>D68*F68</f>
        <v>18400</v>
      </c>
      <c r="H68" s="6">
        <f>E68*F68</f>
        <v>40000</v>
      </c>
    </row>
    <row r="69" spans="1:8" ht="15">
      <c r="A69" s="1" t="s">
        <v>129</v>
      </c>
      <c r="B69" s="2" t="s">
        <v>210</v>
      </c>
      <c r="C69" s="3" t="s">
        <v>23</v>
      </c>
      <c r="D69" s="28">
        <v>455000</v>
      </c>
      <c r="E69" s="28">
        <v>65000</v>
      </c>
      <c r="F69" s="5">
        <v>1</v>
      </c>
      <c r="G69" s="6">
        <f>D69*F69</f>
        <v>455000</v>
      </c>
      <c r="H69" s="6">
        <f>E69*F69</f>
        <v>65000</v>
      </c>
    </row>
    <row r="70" spans="1:8" ht="28.5">
      <c r="A70" s="29" t="s">
        <v>130</v>
      </c>
      <c r="B70" s="30" t="s">
        <v>211</v>
      </c>
      <c r="C70" s="31" t="s">
        <v>23</v>
      </c>
      <c r="D70" s="32">
        <v>385000</v>
      </c>
      <c r="E70" s="32">
        <v>65000</v>
      </c>
      <c r="F70" s="33">
        <v>1</v>
      </c>
      <c r="G70" s="34">
        <f>D70*F70</f>
        <v>385000</v>
      </c>
      <c r="H70" s="34">
        <f>E70*F70</f>
        <v>65000</v>
      </c>
    </row>
    <row r="71" spans="2:8" ht="15">
      <c r="B71" s="35" t="s">
        <v>147</v>
      </c>
      <c r="D71" s="25"/>
      <c r="G71" s="36">
        <f>SUM(G68:G70)</f>
        <v>858400</v>
      </c>
      <c r="H71" s="36">
        <f>SUM(H68:H70)</f>
        <v>170000</v>
      </c>
    </row>
    <row r="72" ht="15">
      <c r="D72" s="25"/>
    </row>
    <row r="73" spans="1:4" ht="15">
      <c r="A73" s="1" t="s">
        <v>148</v>
      </c>
      <c r="B73" s="46" t="s">
        <v>149</v>
      </c>
      <c r="D73" s="25"/>
    </row>
    <row r="74" ht="15">
      <c r="D74" s="25"/>
    </row>
    <row r="75" spans="1:8" ht="15">
      <c r="A75" s="1" t="s">
        <v>150</v>
      </c>
      <c r="B75" s="2" t="s">
        <v>151</v>
      </c>
      <c r="C75" s="3" t="s">
        <v>23</v>
      </c>
      <c r="D75" s="28"/>
      <c r="E75" s="48">
        <v>400000</v>
      </c>
      <c r="F75" s="5">
        <v>1</v>
      </c>
      <c r="G75" s="6">
        <f>D75*F75</f>
        <v>0</v>
      </c>
      <c r="H75" s="6">
        <f>E75*F75</f>
        <v>400000</v>
      </c>
    </row>
    <row r="76" spans="1:8" ht="15">
      <c r="A76" s="1" t="s">
        <v>152</v>
      </c>
      <c r="B76" s="2" t="s">
        <v>184</v>
      </c>
      <c r="C76" s="3" t="s">
        <v>23</v>
      </c>
      <c r="D76" s="28"/>
      <c r="E76" s="48">
        <v>100000</v>
      </c>
      <c r="F76" s="5">
        <v>1</v>
      </c>
      <c r="G76" s="6">
        <f>D76*F76</f>
        <v>0</v>
      </c>
      <c r="H76" s="6">
        <f>E76*F76</f>
        <v>100000</v>
      </c>
    </row>
    <row r="77" spans="1:8" ht="15">
      <c r="A77" s="1" t="s">
        <v>154</v>
      </c>
      <c r="B77" s="2" t="s">
        <v>153</v>
      </c>
      <c r="C77" s="3" t="s">
        <v>23</v>
      </c>
      <c r="D77" s="28"/>
      <c r="E77" s="48">
        <v>200000</v>
      </c>
      <c r="F77" s="5">
        <v>1</v>
      </c>
      <c r="G77" s="6">
        <f>D77*F77</f>
        <v>0</v>
      </c>
      <c r="H77" s="6">
        <f>E77*F77</f>
        <v>200000</v>
      </c>
    </row>
    <row r="78" spans="1:8" ht="15">
      <c r="A78" s="1" t="s">
        <v>156</v>
      </c>
      <c r="B78" s="2" t="s">
        <v>155</v>
      </c>
      <c r="C78" s="3" t="s">
        <v>23</v>
      </c>
      <c r="D78" s="28"/>
      <c r="E78" s="48">
        <v>150000</v>
      </c>
      <c r="F78" s="5">
        <v>1</v>
      </c>
      <c r="G78" s="6">
        <f>D78*F78</f>
        <v>0</v>
      </c>
      <c r="H78" s="6">
        <f>E78*F78</f>
        <v>150000</v>
      </c>
    </row>
    <row r="79" spans="1:8" ht="15">
      <c r="A79" s="29" t="s">
        <v>185</v>
      </c>
      <c r="B79" s="30" t="s">
        <v>157</v>
      </c>
      <c r="C79" s="31" t="s">
        <v>23</v>
      </c>
      <c r="D79" s="32"/>
      <c r="E79" s="49">
        <v>150000</v>
      </c>
      <c r="F79" s="33">
        <v>1</v>
      </c>
      <c r="G79" s="34">
        <f>D79*F79</f>
        <v>0</v>
      </c>
      <c r="H79" s="34">
        <f>E79*F79</f>
        <v>150000</v>
      </c>
    </row>
    <row r="80" spans="2:8" ht="15">
      <c r="B80" s="35" t="s">
        <v>158</v>
      </c>
      <c r="D80" s="25"/>
      <c r="G80" s="36">
        <f>SUM(G75:G79)</f>
        <v>0</v>
      </c>
      <c r="H80" s="36">
        <f>SUM(H75:H79)</f>
        <v>1000000</v>
      </c>
    </row>
    <row r="81" ht="15">
      <c r="D81" s="25"/>
    </row>
    <row r="82" ht="15">
      <c r="D82" s="25"/>
    </row>
    <row r="83" spans="2:8" ht="15">
      <c r="B83" s="35" t="s">
        <v>159</v>
      </c>
      <c r="C83" s="1"/>
      <c r="D83" s="50"/>
      <c r="E83" s="51"/>
      <c r="F83" s="52"/>
      <c r="G83" s="36">
        <f>SUM(G9:G80)/2</f>
        <v>8016960</v>
      </c>
      <c r="H83" s="36">
        <f>SUM(H9:H80)/2</f>
        <v>5340230</v>
      </c>
    </row>
    <row r="84" spans="2:8" ht="15">
      <c r="B84" s="35"/>
      <c r="C84" s="1"/>
      <c r="D84" s="50"/>
      <c r="E84" s="51"/>
      <c r="F84" s="52"/>
      <c r="G84" s="36"/>
      <c r="H84" s="36"/>
    </row>
    <row r="85" spans="2:8" ht="15">
      <c r="B85" s="35"/>
      <c r="C85" s="1"/>
      <c r="D85" s="50"/>
      <c r="E85" s="51"/>
      <c r="F85" s="52"/>
      <c r="G85" s="36"/>
      <c r="H85" s="36"/>
    </row>
    <row r="86" spans="2:8" ht="15">
      <c r="B86" s="35" t="s">
        <v>160</v>
      </c>
      <c r="C86" s="1"/>
      <c r="D86" s="50"/>
      <c r="E86" s="51"/>
      <c r="F86" s="52"/>
      <c r="G86" s="36"/>
      <c r="H86" s="36">
        <f>G83+H83</f>
        <v>13357190</v>
      </c>
    </row>
    <row r="87" spans="2:8" ht="15">
      <c r="B87" s="35"/>
      <c r="C87" s="1"/>
      <c r="D87" s="50"/>
      <c r="E87" s="51"/>
      <c r="F87" s="52"/>
      <c r="G87" s="36"/>
      <c r="H87" s="36"/>
    </row>
    <row r="88" spans="2:8" ht="15">
      <c r="B88" s="35"/>
      <c r="C88" s="1"/>
      <c r="D88" s="50"/>
      <c r="E88" s="51"/>
      <c r="F88" s="52"/>
      <c r="G88" s="36"/>
      <c r="H88" s="36"/>
    </row>
    <row r="89" spans="2:8" ht="15">
      <c r="B89" s="35" t="s">
        <v>161</v>
      </c>
      <c r="C89" s="1"/>
      <c r="D89" s="50"/>
      <c r="E89" s="51"/>
      <c r="F89" s="52"/>
      <c r="G89" s="36"/>
      <c r="H89" s="53">
        <f>H86</f>
        <v>13357190</v>
      </c>
    </row>
    <row r="90" spans="2:8" ht="15">
      <c r="B90" s="35"/>
      <c r="C90" s="1"/>
      <c r="D90" s="50"/>
      <c r="E90" s="51"/>
      <c r="F90" s="52"/>
      <c r="G90" s="36"/>
      <c r="H90" s="36"/>
    </row>
    <row r="91" spans="2:8" ht="15">
      <c r="B91" s="35" t="s">
        <v>162</v>
      </c>
      <c r="C91" s="1"/>
      <c r="D91" s="50"/>
      <c r="E91" s="51"/>
      <c r="F91" s="52"/>
      <c r="G91" s="36"/>
      <c r="H91" s="53">
        <f>H89*0.27</f>
        <v>3606441.3000000003</v>
      </c>
    </row>
    <row r="92" spans="2:8" ht="15">
      <c r="B92" s="35"/>
      <c r="C92" s="1"/>
      <c r="D92" s="50"/>
      <c r="E92" s="51"/>
      <c r="F92" s="52"/>
      <c r="G92" s="36"/>
      <c r="H92" s="36"/>
    </row>
    <row r="93" spans="2:8" ht="15">
      <c r="B93" s="35" t="s">
        <v>163</v>
      </c>
      <c r="C93" s="1"/>
      <c r="D93" s="50"/>
      <c r="E93" s="51"/>
      <c r="F93" s="52"/>
      <c r="G93" s="36"/>
      <c r="H93" s="53">
        <f>H89+H91</f>
        <v>16963631.3</v>
      </c>
    </row>
  </sheetData>
  <sheetProtection selectLockedCells="1" selectUnlockedCells="1"/>
  <mergeCells count="3">
    <mergeCell ref="C1:C2"/>
    <mergeCell ref="F1:F3"/>
    <mergeCell ref="B5:C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Szabó Jenő</dc:creator>
  <cp:keywords/>
  <dc:description/>
  <cp:lastModifiedBy>dr. Szabó Jenő</cp:lastModifiedBy>
  <cp:lastPrinted>2015-05-25T20:27:11Z</cp:lastPrinted>
  <dcterms:created xsi:type="dcterms:W3CDTF">2015-05-25T13:57:19Z</dcterms:created>
  <dcterms:modified xsi:type="dcterms:W3CDTF">2017-08-07T10:48:25Z</dcterms:modified>
  <cp:category/>
  <cp:version/>
  <cp:contentType/>
  <cp:contentStatus/>
  <cp:revision>7</cp:revision>
</cp:coreProperties>
</file>